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195" windowHeight="8445" activeTab="4"/>
  </bookViews>
  <sheets>
    <sheet name="1 доходы" sheetId="3" r:id="rId1"/>
    <sheet name="2 источн" sheetId="4" r:id="rId2"/>
    <sheet name="3 расходы" sheetId="5" r:id="rId3"/>
    <sheet name="прил. 4" sheetId="2" r:id="rId4"/>
    <sheet name="Прил 5 МЦП" sheetId="6" r:id="rId5"/>
  </sheets>
  <definedNames>
    <definedName name="_xlnm._FilterDatabase" localSheetId="3" hidden="1">'прил. 4'!$A$8:$G$8</definedName>
    <definedName name="Excel_BuiltIn__FilterDatabase_2">#REF!</definedName>
    <definedName name="Z_4F3F96C3_7B8B_440F_A7C0_DFFBDC784942_.wvu.FilterData" localSheetId="3" hidden="1">'прил. 4'!#REF!</definedName>
    <definedName name="Z_6CB88F76_ADF1_43EB_B8FB_32CF6D2656A6_.wvu.Cols" localSheetId="3" hidden="1">'прил. 4'!#REF!</definedName>
    <definedName name="Z_6CB88F76_ADF1_43EB_B8FB_32CF6D2656A6_.wvu.FilterData" localSheetId="3" hidden="1">'прил. 4'!$A$5:$F$182</definedName>
    <definedName name="Z_6CB88F76_ADF1_43EB_B8FB_32CF6D2656A6_.wvu.PrintArea" localSheetId="3" hidden="1">'прил. 4'!#REF!</definedName>
    <definedName name="Z_7BCFB845_C80C_48FE_B4FE_79B4B69115F3_.wvu.FilterData" localSheetId="3" hidden="1">'прил. 4'!#REF!</definedName>
    <definedName name="Z_7D67130F_5829_47C5_93DE_738E8D41F162_.wvu.FilterData" localSheetId="3" hidden="1">'прил. 4'!#REF!</definedName>
    <definedName name="Z_8E2E7D81_C767_11D8_A2FD_006098EF8B30_.wvu.Cols" localSheetId="3" hidden="1">'прил. 4'!#REF!</definedName>
    <definedName name="Z_8E2E7D81_C767_11D8_A2FD_006098EF8B30_.wvu.FilterData" localSheetId="3" hidden="1">'прил. 4'!$A$5:$F$182</definedName>
    <definedName name="Z_8E2E7D81_C767_11D8_A2FD_006098EF8B30_.wvu.PrintArea" localSheetId="3" hidden="1">'прил. 4'!#REF!</definedName>
    <definedName name="Z_AAB63AD1_4FE4_4C7A_A62E_5A604C03BF55_.wvu.FilterData" localSheetId="3" hidden="1">'прил. 4'!#REF!</definedName>
    <definedName name="Z_C231806E_9211_4D8F_9EB3_1A15C537C808_.wvu.FilterData" localSheetId="3" hidden="1">'прил. 4'!#REF!</definedName>
    <definedName name="Z_D05021AF_1DB5_4AD7_B085_4CD71612CDB6_.wvu.FilterData" localSheetId="3" hidden="1">'прил. 4'!#REF!</definedName>
    <definedName name="Z_D5E1AF6B_71F1_4B33_880B_72787157ADA9_.wvu.Cols" localSheetId="3" hidden="1">'прил. 4'!#REF!,'прил. 4'!#REF!</definedName>
    <definedName name="Z_D5E1AF6B_71F1_4B33_880B_72787157ADA9_.wvu.FilterData" localSheetId="3" hidden="1">'прил. 4'!#REF!</definedName>
    <definedName name="Z_D5E1AF6B_71F1_4B33_880B_72787157ADA9_.wvu.PrintArea" localSheetId="3" hidden="1">'прил. 4'!#REF!</definedName>
    <definedName name="Z_E2E14CAC_FED5_4087_B580_6F7DEE9C9BA1_.wvu.FilterData" localSheetId="3" hidden="1">'прил. 4'!#REF!</definedName>
    <definedName name="Z_EF5A4981_C8E4_11D8_A2FC_006098EF8BA8_.wvu.Cols" localSheetId="3" hidden="1">'прил. 4'!#REF!</definedName>
    <definedName name="Z_EF5A4981_C8E4_11D8_A2FC_006098EF8BA8_.wvu.PrintArea" localSheetId="3" hidden="1">'прил. 4'!#REF!</definedName>
    <definedName name="Z_EF5A4981_C8E4_11D8_A2FC_006098EF8BA8_.wvu.PrintTitles" localSheetId="3" hidden="1">'прил. 4'!$A$6:$IV$6</definedName>
    <definedName name="Z_EFA5B1DC_5497_4E2C_A2B5_ED756C88CC7C_.wvu.Cols" localSheetId="3" hidden="1">'прил. 4'!#REF!</definedName>
    <definedName name="Z_EFA5B1DC_5497_4E2C_A2B5_ED756C88CC7C_.wvu.FilterData" localSheetId="3" hidden="1">'прил. 4'!#REF!</definedName>
    <definedName name="_xlnm.Print_Area" localSheetId="3">'прил. 4'!$A$1:$K$196</definedName>
  </definedNames>
  <calcPr calcId="125725"/>
</workbook>
</file>

<file path=xl/calcChain.xml><?xml version="1.0" encoding="utf-8"?>
<calcChain xmlns="http://schemas.openxmlformats.org/spreadsheetml/2006/main">
  <c r="H155" i="2"/>
  <c r="G155"/>
  <c r="H166"/>
  <c r="H167"/>
  <c r="G166"/>
  <c r="H157"/>
  <c r="G157"/>
  <c r="J169"/>
  <c r="J170"/>
  <c r="J171"/>
  <c r="J172"/>
  <c r="I169"/>
  <c r="I170"/>
  <c r="I171"/>
  <c r="I172"/>
  <c r="H171"/>
  <c r="G171"/>
  <c r="H169"/>
  <c r="G169"/>
  <c r="J165"/>
  <c r="I165"/>
  <c r="H164"/>
  <c r="I164" s="1"/>
  <c r="G164"/>
  <c r="J160"/>
  <c r="J161"/>
  <c r="J162"/>
  <c r="J163"/>
  <c r="I160"/>
  <c r="I161"/>
  <c r="I162"/>
  <c r="I163"/>
  <c r="H162"/>
  <c r="G162"/>
  <c r="H133"/>
  <c r="G133"/>
  <c r="J135"/>
  <c r="I135"/>
  <c r="G136"/>
  <c r="H136"/>
  <c r="I136" s="1"/>
  <c r="J136"/>
  <c r="H107"/>
  <c r="G107"/>
  <c r="H106"/>
  <c r="J106" s="1"/>
  <c r="G106"/>
  <c r="H105"/>
  <c r="H104" s="1"/>
  <c r="G105"/>
  <c r="H57"/>
  <c r="G57"/>
  <c r="J59"/>
  <c r="I59"/>
  <c r="H49"/>
  <c r="G49"/>
  <c r="J48"/>
  <c r="J50"/>
  <c r="I48"/>
  <c r="I50"/>
  <c r="H47"/>
  <c r="J47" s="1"/>
  <c r="G47"/>
  <c r="F64" i="3"/>
  <c r="E64"/>
  <c r="D63"/>
  <c r="C63"/>
  <c r="H181" i="2"/>
  <c r="H180" s="1"/>
  <c r="H179" s="1"/>
  <c r="H178" s="1"/>
  <c r="H177" s="1"/>
  <c r="H45"/>
  <c r="J46"/>
  <c r="I46"/>
  <c r="G45"/>
  <c r="G44" s="1"/>
  <c r="D11" i="5"/>
  <c r="C11"/>
  <c r="F68" i="3"/>
  <c r="D67"/>
  <c r="C67"/>
  <c r="C47"/>
  <c r="D49"/>
  <c r="E40"/>
  <c r="F40"/>
  <c r="F38"/>
  <c r="E38"/>
  <c r="D39"/>
  <c r="C39"/>
  <c r="F21"/>
  <c r="F22"/>
  <c r="F24"/>
  <c r="E21"/>
  <c r="E22"/>
  <c r="E24"/>
  <c r="D23"/>
  <c r="C23"/>
  <c r="D17"/>
  <c r="C17"/>
  <c r="C16" s="1"/>
  <c r="E53"/>
  <c r="H13" i="6"/>
  <c r="I13"/>
  <c r="G15"/>
  <c r="F15"/>
  <c r="I9"/>
  <c r="H9"/>
  <c r="I8"/>
  <c r="H8"/>
  <c r="I7"/>
  <c r="H7"/>
  <c r="H11"/>
  <c r="I11"/>
  <c r="H12"/>
  <c r="I12"/>
  <c r="H14"/>
  <c r="I14"/>
  <c r="I10"/>
  <c r="H10"/>
  <c r="F33" i="5"/>
  <c r="E33"/>
  <c r="D32"/>
  <c r="C32"/>
  <c r="F31"/>
  <c r="E31"/>
  <c r="D30"/>
  <c r="C30"/>
  <c r="F29"/>
  <c r="E29"/>
  <c r="D28"/>
  <c r="C28"/>
  <c r="F27"/>
  <c r="E27"/>
  <c r="F26"/>
  <c r="E26"/>
  <c r="F25"/>
  <c r="E25"/>
  <c r="D24"/>
  <c r="C24"/>
  <c r="F23"/>
  <c r="E23"/>
  <c r="F22"/>
  <c r="E22"/>
  <c r="D21"/>
  <c r="C21"/>
  <c r="F20"/>
  <c r="E20"/>
  <c r="F19"/>
  <c r="E19"/>
  <c r="D18"/>
  <c r="C18"/>
  <c r="F17"/>
  <c r="E17"/>
  <c r="D16"/>
  <c r="C16"/>
  <c r="F15"/>
  <c r="E15"/>
  <c r="F14"/>
  <c r="E14"/>
  <c r="F13"/>
  <c r="E13"/>
  <c r="F12"/>
  <c r="E12"/>
  <c r="F12" i="4"/>
  <c r="E12"/>
  <c r="F11"/>
  <c r="E11"/>
  <c r="D9"/>
  <c r="D8" s="1"/>
  <c r="C9"/>
  <c r="C8" s="1"/>
  <c r="F6"/>
  <c r="E68" i="3"/>
  <c r="F66"/>
  <c r="E66"/>
  <c r="D65"/>
  <c r="D62" s="1"/>
  <c r="C65"/>
  <c r="C62" s="1"/>
  <c r="F61"/>
  <c r="E61"/>
  <c r="D60"/>
  <c r="C60"/>
  <c r="D59"/>
  <c r="C59"/>
  <c r="F58"/>
  <c r="E58"/>
  <c r="D57"/>
  <c r="D56" s="1"/>
  <c r="C57"/>
  <c r="C56" s="1"/>
  <c r="F53"/>
  <c r="D52"/>
  <c r="D51" s="1"/>
  <c r="C52"/>
  <c r="C51" s="1"/>
  <c r="F50"/>
  <c r="E50"/>
  <c r="F46"/>
  <c r="E46"/>
  <c r="D45"/>
  <c r="C45"/>
  <c r="D44"/>
  <c r="C44"/>
  <c r="D43"/>
  <c r="C43"/>
  <c r="F42"/>
  <c r="E42"/>
  <c r="D41"/>
  <c r="D37" s="1"/>
  <c r="D36" s="1"/>
  <c r="C41"/>
  <c r="F35"/>
  <c r="E35"/>
  <c r="D34"/>
  <c r="C34"/>
  <c r="F33"/>
  <c r="E33"/>
  <c r="D32"/>
  <c r="C32"/>
  <c r="F31"/>
  <c r="E31"/>
  <c r="F30"/>
  <c r="E30"/>
  <c r="F29"/>
  <c r="E29"/>
  <c r="D28"/>
  <c r="F27"/>
  <c r="E27"/>
  <c r="D26"/>
  <c r="C26"/>
  <c r="E20"/>
  <c r="E19"/>
  <c r="F18"/>
  <c r="E18"/>
  <c r="E15"/>
  <c r="F14"/>
  <c r="E14"/>
  <c r="F13"/>
  <c r="E13"/>
  <c r="F12"/>
  <c r="E12"/>
  <c r="D11"/>
  <c r="D10" s="1"/>
  <c r="C11"/>
  <c r="C10"/>
  <c r="J11" i="2"/>
  <c r="J17"/>
  <c r="J33"/>
  <c r="J38"/>
  <c r="J43"/>
  <c r="J61"/>
  <c r="J62"/>
  <c r="J63"/>
  <c r="J67"/>
  <c r="J72"/>
  <c r="J76"/>
  <c r="J78"/>
  <c r="J91"/>
  <c r="J92"/>
  <c r="J94"/>
  <c r="J97"/>
  <c r="J98"/>
  <c r="J99"/>
  <c r="J100"/>
  <c r="J103"/>
  <c r="J121"/>
  <c r="J122"/>
  <c r="J126"/>
  <c r="J130"/>
  <c r="J132"/>
  <c r="J137"/>
  <c r="J139"/>
  <c r="J141"/>
  <c r="J143"/>
  <c r="J145"/>
  <c r="J146"/>
  <c r="J149"/>
  <c r="J152"/>
  <c r="J175"/>
  <c r="J176"/>
  <c r="I11"/>
  <c r="I17"/>
  <c r="I33"/>
  <c r="I38"/>
  <c r="I43"/>
  <c r="I61"/>
  <c r="I62"/>
  <c r="I63"/>
  <c r="I67"/>
  <c r="I72"/>
  <c r="I76"/>
  <c r="I78"/>
  <c r="I91"/>
  <c r="I92"/>
  <c r="I94"/>
  <c r="I97"/>
  <c r="I98"/>
  <c r="I99"/>
  <c r="I100"/>
  <c r="I103"/>
  <c r="I121"/>
  <c r="I122"/>
  <c r="I126"/>
  <c r="I130"/>
  <c r="I132"/>
  <c r="I137"/>
  <c r="I139"/>
  <c r="I141"/>
  <c r="I143"/>
  <c r="I145"/>
  <c r="I146"/>
  <c r="I149"/>
  <c r="I152"/>
  <c r="I175"/>
  <c r="I176"/>
  <c r="H16"/>
  <c r="H23"/>
  <c r="H22" s="1"/>
  <c r="H21" s="1"/>
  <c r="H20" s="1"/>
  <c r="H28"/>
  <c r="H32"/>
  <c r="H37"/>
  <c r="H42"/>
  <c r="H41" s="1"/>
  <c r="H40" s="1"/>
  <c r="H55"/>
  <c r="H65"/>
  <c r="H66"/>
  <c r="H71"/>
  <c r="H70" s="1"/>
  <c r="H69" s="1"/>
  <c r="H68" s="1"/>
  <c r="H75"/>
  <c r="H77"/>
  <c r="H80"/>
  <c r="H79" s="1"/>
  <c r="H74" s="1"/>
  <c r="H73" s="1"/>
  <c r="H83"/>
  <c r="H82" s="1"/>
  <c r="H87"/>
  <c r="H86" s="1"/>
  <c r="H90"/>
  <c r="H89" s="1"/>
  <c r="H93"/>
  <c r="H102"/>
  <c r="H101" s="1"/>
  <c r="H96" s="1"/>
  <c r="H95" s="1"/>
  <c r="H112"/>
  <c r="H111" s="1"/>
  <c r="H110" s="1"/>
  <c r="H116"/>
  <c r="H115" s="1"/>
  <c r="H120"/>
  <c r="H125"/>
  <c r="H124" s="1"/>
  <c r="H123" s="1"/>
  <c r="H128"/>
  <c r="H131"/>
  <c r="H138"/>
  <c r="H140"/>
  <c r="H142"/>
  <c r="H148"/>
  <c r="H151"/>
  <c r="H150" s="1"/>
  <c r="H156"/>
  <c r="H158"/>
  <c r="H160"/>
  <c r="H173"/>
  <c r="H174"/>
  <c r="H187"/>
  <c r="H186" s="1"/>
  <c r="H185" s="1"/>
  <c r="H184" s="1"/>
  <c r="H183" s="1"/>
  <c r="G187"/>
  <c r="G186" s="1"/>
  <c r="G185" s="1"/>
  <c r="G184" s="1"/>
  <c r="G183" s="1"/>
  <c r="G181"/>
  <c r="G180" s="1"/>
  <c r="G179" s="1"/>
  <c r="G178" s="1"/>
  <c r="G177" s="1"/>
  <c r="G174"/>
  <c r="G173"/>
  <c r="J173" s="1"/>
  <c r="G167"/>
  <c r="G160"/>
  <c r="G158"/>
  <c r="G156"/>
  <c r="G151"/>
  <c r="G150" s="1"/>
  <c r="G148"/>
  <c r="G147" s="1"/>
  <c r="J144"/>
  <c r="G142"/>
  <c r="G140"/>
  <c r="G138"/>
  <c r="G131"/>
  <c r="G128"/>
  <c r="G125"/>
  <c r="G124" s="1"/>
  <c r="G123" s="1"/>
  <c r="G120"/>
  <c r="G119" s="1"/>
  <c r="G116"/>
  <c r="G115" s="1"/>
  <c r="G112"/>
  <c r="G111" s="1"/>
  <c r="G110" s="1"/>
  <c r="G102"/>
  <c r="G101" s="1"/>
  <c r="G96" s="1"/>
  <c r="G93"/>
  <c r="G90"/>
  <c r="G89" s="1"/>
  <c r="G87"/>
  <c r="G86" s="1"/>
  <c r="G83"/>
  <c r="G82" s="1"/>
  <c r="G80"/>
  <c r="G79" s="1"/>
  <c r="G74" s="1"/>
  <c r="G73" s="1"/>
  <c r="G77"/>
  <c r="G75"/>
  <c r="G71"/>
  <c r="G70" s="1"/>
  <c r="G69" s="1"/>
  <c r="G68" s="1"/>
  <c r="G66"/>
  <c r="G65"/>
  <c r="G64" s="1"/>
  <c r="J58"/>
  <c r="G55"/>
  <c r="G42"/>
  <c r="G41" s="1"/>
  <c r="G40" s="1"/>
  <c r="G37"/>
  <c r="G36" s="1"/>
  <c r="G35" s="1"/>
  <c r="G34" s="1"/>
  <c r="G32"/>
  <c r="I31"/>
  <c r="J30"/>
  <c r="G23"/>
  <c r="G22" s="1"/>
  <c r="G21" s="1"/>
  <c r="G20" s="1"/>
  <c r="G16"/>
  <c r="I173" l="1"/>
  <c r="J164"/>
  <c r="I106"/>
  <c r="I105"/>
  <c r="G104"/>
  <c r="G95" s="1"/>
  <c r="H44"/>
  <c r="H39" s="1"/>
  <c r="J49"/>
  <c r="J105"/>
  <c r="G39"/>
  <c r="H60"/>
  <c r="I49"/>
  <c r="I47"/>
  <c r="D34" i="5"/>
  <c r="C34"/>
  <c r="F34" s="1"/>
  <c r="F67" i="3"/>
  <c r="D55"/>
  <c r="D54" s="1"/>
  <c r="E63"/>
  <c r="C55"/>
  <c r="C54" s="1"/>
  <c r="F54" s="1"/>
  <c r="F63"/>
  <c r="F23"/>
  <c r="I45" i="2"/>
  <c r="J45"/>
  <c r="H15"/>
  <c r="H14" s="1"/>
  <c r="H13" s="1"/>
  <c r="G15"/>
  <c r="G14" s="1"/>
  <c r="J107"/>
  <c r="J82"/>
  <c r="E9" i="4"/>
  <c r="E8" s="1"/>
  <c r="D25" i="3"/>
  <c r="E34"/>
  <c r="E41"/>
  <c r="C37"/>
  <c r="C36" s="1"/>
  <c r="E36" s="1"/>
  <c r="F39"/>
  <c r="E39"/>
  <c r="E26"/>
  <c r="E37"/>
  <c r="E43"/>
  <c r="E44"/>
  <c r="E45"/>
  <c r="E51"/>
  <c r="E52"/>
  <c r="C28"/>
  <c r="C25" s="1"/>
  <c r="C9" s="1"/>
  <c r="E23"/>
  <c r="F10"/>
  <c r="F52"/>
  <c r="F17"/>
  <c r="F11"/>
  <c r="G28" i="2"/>
  <c r="G27" s="1"/>
  <c r="G26" s="1"/>
  <c r="G25" s="1"/>
  <c r="G54"/>
  <c r="G154"/>
  <c r="G153" s="1"/>
  <c r="J150"/>
  <c r="J128"/>
  <c r="I120"/>
  <c r="I75"/>
  <c r="J66"/>
  <c r="E10" i="3"/>
  <c r="E11"/>
  <c r="D16"/>
  <c r="E17"/>
  <c r="E28"/>
  <c r="F32"/>
  <c r="F34"/>
  <c r="F41"/>
  <c r="F43"/>
  <c r="F44"/>
  <c r="F45"/>
  <c r="E54"/>
  <c r="E56"/>
  <c r="E57"/>
  <c r="E59"/>
  <c r="E60"/>
  <c r="E62"/>
  <c r="E65"/>
  <c r="E67"/>
  <c r="F8" i="4"/>
  <c r="F9"/>
  <c r="F16" i="5"/>
  <c r="F18"/>
  <c r="F21"/>
  <c r="F24"/>
  <c r="F28"/>
  <c r="F30"/>
  <c r="F32"/>
  <c r="F28" i="3"/>
  <c r="J148" i="2"/>
  <c r="E16" i="5"/>
  <c r="E18"/>
  <c r="E21"/>
  <c r="E24"/>
  <c r="E28"/>
  <c r="E30"/>
  <c r="E32"/>
  <c r="H15" i="6"/>
  <c r="I15"/>
  <c r="E34" i="5"/>
  <c r="F11"/>
  <c r="E11"/>
  <c r="F26" i="3"/>
  <c r="E32"/>
  <c r="F51"/>
  <c r="F56"/>
  <c r="F57"/>
  <c r="F59"/>
  <c r="F60"/>
  <c r="F62"/>
  <c r="F65"/>
  <c r="J174" i="2"/>
  <c r="J167"/>
  <c r="H147"/>
  <c r="J147" s="1"/>
  <c r="J142"/>
  <c r="J138"/>
  <c r="I131"/>
  <c r="J123"/>
  <c r="H119"/>
  <c r="J119" s="1"/>
  <c r="I93"/>
  <c r="H85"/>
  <c r="I77"/>
  <c r="I65"/>
  <c r="J55"/>
  <c r="J37"/>
  <c r="J151"/>
  <c r="J140"/>
  <c r="J108"/>
  <c r="I89"/>
  <c r="I83"/>
  <c r="J156"/>
  <c r="G85"/>
  <c r="G114"/>
  <c r="J183"/>
  <c r="J177"/>
  <c r="J158"/>
  <c r="I133"/>
  <c r="J116"/>
  <c r="I101"/>
  <c r="H64"/>
  <c r="J42"/>
  <c r="H36"/>
  <c r="H27"/>
  <c r="H26" s="1"/>
  <c r="H25" s="1"/>
  <c r="I188"/>
  <c r="I185"/>
  <c r="I180"/>
  <c r="I174"/>
  <c r="I167"/>
  <c r="I159"/>
  <c r="I156"/>
  <c r="I151"/>
  <c r="I128"/>
  <c r="I125"/>
  <c r="I123"/>
  <c r="I108"/>
  <c r="I107"/>
  <c r="I102"/>
  <c r="I90"/>
  <c r="I88"/>
  <c r="I82"/>
  <c r="I69"/>
  <c r="I66"/>
  <c r="I58"/>
  <c r="I55"/>
  <c r="I42"/>
  <c r="I37"/>
  <c r="I30"/>
  <c r="I24"/>
  <c r="J186"/>
  <c r="J180"/>
  <c r="J159"/>
  <c r="J134"/>
  <c r="J131"/>
  <c r="J129"/>
  <c r="J124"/>
  <c r="J120"/>
  <c r="J117"/>
  <c r="J113"/>
  <c r="J93"/>
  <c r="J89"/>
  <c r="J83"/>
  <c r="J81"/>
  <c r="J77"/>
  <c r="J75"/>
  <c r="J70"/>
  <c r="J65"/>
  <c r="J56"/>
  <c r="J31"/>
  <c r="J29"/>
  <c r="J110"/>
  <c r="I68"/>
  <c r="I40"/>
  <c r="J32"/>
  <c r="J20"/>
  <c r="I187"/>
  <c r="I183"/>
  <c r="I182"/>
  <c r="I178"/>
  <c r="I168"/>
  <c r="I150"/>
  <c r="I148"/>
  <c r="I144"/>
  <c r="I142"/>
  <c r="I140"/>
  <c r="I138"/>
  <c r="I134"/>
  <c r="I129"/>
  <c r="I124"/>
  <c r="I117"/>
  <c r="I113"/>
  <c r="I81"/>
  <c r="I71"/>
  <c r="I56"/>
  <c r="I29"/>
  <c r="J188"/>
  <c r="J184"/>
  <c r="J182"/>
  <c r="J178"/>
  <c r="J168"/>
  <c r="J125"/>
  <c r="J101"/>
  <c r="J90"/>
  <c r="J88"/>
  <c r="J68"/>
  <c r="J24"/>
  <c r="I186"/>
  <c r="I184"/>
  <c r="J187"/>
  <c r="J185"/>
  <c r="I181"/>
  <c r="I179"/>
  <c r="I177"/>
  <c r="J181"/>
  <c r="J179"/>
  <c r="I158"/>
  <c r="J133"/>
  <c r="H127"/>
  <c r="H118" s="1"/>
  <c r="I116"/>
  <c r="I112"/>
  <c r="I110"/>
  <c r="J112"/>
  <c r="I111"/>
  <c r="J111"/>
  <c r="J102"/>
  <c r="I87"/>
  <c r="J87"/>
  <c r="I80"/>
  <c r="I74"/>
  <c r="J80"/>
  <c r="J74"/>
  <c r="I79"/>
  <c r="I73"/>
  <c r="J79"/>
  <c r="J73"/>
  <c r="I70"/>
  <c r="J71"/>
  <c r="J69"/>
  <c r="H54"/>
  <c r="H52" s="1"/>
  <c r="I41"/>
  <c r="J40"/>
  <c r="J41"/>
  <c r="I32"/>
  <c r="J28"/>
  <c r="I22"/>
  <c r="I20"/>
  <c r="J22"/>
  <c r="I23"/>
  <c r="I21"/>
  <c r="J23"/>
  <c r="J21"/>
  <c r="I16"/>
  <c r="J16"/>
  <c r="H114"/>
  <c r="H109" s="1"/>
  <c r="G127"/>
  <c r="G118" s="1"/>
  <c r="G60"/>
  <c r="I104" l="1"/>
  <c r="J104"/>
  <c r="F55" i="3"/>
  <c r="E55"/>
  <c r="F37"/>
  <c r="F36"/>
  <c r="I147" i="2"/>
  <c r="I28"/>
  <c r="J25"/>
  <c r="J57"/>
  <c r="G19"/>
  <c r="I166"/>
  <c r="I57"/>
  <c r="J44"/>
  <c r="I44"/>
  <c r="I86"/>
  <c r="J166"/>
  <c r="J15"/>
  <c r="I15"/>
  <c r="I26"/>
  <c r="J27"/>
  <c r="I27"/>
  <c r="I25"/>
  <c r="J26"/>
  <c r="G13"/>
  <c r="G12" s="1"/>
  <c r="J14"/>
  <c r="I14"/>
  <c r="C8" i="3"/>
  <c r="F25"/>
  <c r="E25"/>
  <c r="G53" i="2"/>
  <c r="G52"/>
  <c r="G51" s="1"/>
  <c r="I85"/>
  <c r="I60"/>
  <c r="G84"/>
  <c r="H84"/>
  <c r="J85"/>
  <c r="F16" i="3"/>
  <c r="E16"/>
  <c r="F49"/>
  <c r="E49"/>
  <c r="D48"/>
  <c r="D47" s="1"/>
  <c r="D9" s="1"/>
  <c r="J86" i="2"/>
  <c r="I119"/>
  <c r="H35"/>
  <c r="I36"/>
  <c r="J36"/>
  <c r="G109"/>
  <c r="J109" s="1"/>
  <c r="J60"/>
  <c r="J64"/>
  <c r="I64"/>
  <c r="J127"/>
  <c r="J157"/>
  <c r="I157"/>
  <c r="I127"/>
  <c r="I118"/>
  <c r="J118"/>
  <c r="I115"/>
  <c r="J115"/>
  <c r="H51"/>
  <c r="J54"/>
  <c r="I54"/>
  <c r="H53"/>
  <c r="J39"/>
  <c r="H12"/>
  <c r="G18" l="1"/>
  <c r="G10" s="1"/>
  <c r="I39"/>
  <c r="H19"/>
  <c r="I52"/>
  <c r="I96"/>
  <c r="J96"/>
  <c r="J13"/>
  <c r="I13"/>
  <c r="J114"/>
  <c r="D8" i="3"/>
  <c r="F8" s="1"/>
  <c r="F9"/>
  <c r="E9"/>
  <c r="F47"/>
  <c r="E47"/>
  <c r="J52" i="2"/>
  <c r="E48" i="3"/>
  <c r="F48"/>
  <c r="H34" i="2"/>
  <c r="J35"/>
  <c r="I35"/>
  <c r="I114"/>
  <c r="H154"/>
  <c r="J155"/>
  <c r="I155"/>
  <c r="I109"/>
  <c r="I95"/>
  <c r="J95"/>
  <c r="J53"/>
  <c r="I53"/>
  <c r="J51"/>
  <c r="I51"/>
  <c r="J12"/>
  <c r="I12"/>
  <c r="E8" i="3" l="1"/>
  <c r="I34" i="2"/>
  <c r="J34"/>
  <c r="H153"/>
  <c r="H18" s="1"/>
  <c r="H10" s="1"/>
  <c r="J154"/>
  <c r="I154"/>
  <c r="I84"/>
  <c r="J84"/>
  <c r="J153" l="1"/>
  <c r="I153"/>
  <c r="I19"/>
  <c r="J19"/>
  <c r="J18" l="1"/>
  <c r="I18"/>
  <c r="I10" l="1"/>
  <c r="J10"/>
</calcChain>
</file>

<file path=xl/sharedStrings.xml><?xml version="1.0" encoding="utf-8"?>
<sst xmlns="http://schemas.openxmlformats.org/spreadsheetml/2006/main" count="999" uniqueCount="442">
  <si>
    <t>(руб. коп.)</t>
  </si>
  <si>
    <t>Вед</t>
  </si>
  <si>
    <t>Раздел</t>
  </si>
  <si>
    <t>Подраздел</t>
  </si>
  <si>
    <t>Целевая статья</t>
  </si>
  <si>
    <t>Вид расхода</t>
  </si>
  <si>
    <t>6</t>
  </si>
  <si>
    <t xml:space="preserve">ВСЕГО </t>
  </si>
  <si>
    <t>Представительный орган местного самоуправления поселения</t>
  </si>
  <si>
    <t>Общегосударственные вопросы</t>
  </si>
  <si>
    <t>01</t>
  </si>
  <si>
    <t>00</t>
  </si>
  <si>
    <t>03</t>
  </si>
  <si>
    <t>Расходы на обеспечение функций органов местного самоуправления</t>
  </si>
  <si>
    <t>Закупка товаров, работ и услуг для государственных (муниципальных)нужд</t>
  </si>
  <si>
    <t>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</si>
  <si>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</si>
  <si>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</si>
  <si>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</si>
  <si>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контрольно-счетной палаты</t>
  </si>
  <si>
    <t>62 0 0000</t>
  </si>
  <si>
    <t>Расходы на передачу полномочий из поселений</t>
  </si>
  <si>
    <t>Межбюджетные трансферты</t>
  </si>
  <si>
    <t>500</t>
  </si>
  <si>
    <t>Администрация Бжедуховского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</si>
  <si>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</si>
  <si>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</si>
  <si>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</si>
  <si>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100</t>
  </si>
  <si>
    <t>04</t>
  </si>
  <si>
    <t>Иные бюджетные ассигнования</t>
  </si>
  <si>
    <t>800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</si>
  <si>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</si>
  <si>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Контрольно-счетная палата МО</t>
  </si>
  <si>
    <t>62 2 0000</t>
  </si>
  <si>
    <t xml:space="preserve">Расходы на выполнение полномочий, переданных из поселений </t>
  </si>
  <si>
    <t>62 2 2500</t>
  </si>
  <si>
    <t>07</t>
  </si>
  <si>
    <t>Другие непрограммные направления деятельности органов местного самоуправления</t>
  </si>
  <si>
    <t>Другие общегосударственные вопросы</t>
  </si>
  <si>
    <t>13</t>
  </si>
  <si>
    <t>Управление муниципальным имуществом, связанное с оценкой недвижимости, признанием прав и регулированием отношений в сфере собственности</t>
  </si>
  <si>
    <t>Развитие территориального общественного самоуправления</t>
  </si>
  <si>
    <t>Целевые программы муниципальных образований</t>
  </si>
  <si>
    <t>7950000</t>
  </si>
  <si>
    <t>Прочие расходы</t>
  </si>
  <si>
    <t>14</t>
  </si>
  <si>
    <t>013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</si>
  <si>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</si>
  <si>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</si>
  <si>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</si>
  <si>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</si>
  <si>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09</t>
  </si>
  <si>
    <t>Обеспечение безопасности населения</t>
  </si>
  <si>
    <t>Мероприятия по предупреждению и ликвидации чрезвычайных ситуаций, стихийных бедствий и их последствий, выполняемые в рамках специальных решений</t>
  </si>
  <si>
    <t>2180100</t>
  </si>
  <si>
    <t>Обеспечение пожарной безопасности</t>
  </si>
  <si>
    <t>10</t>
  </si>
  <si>
    <t>МДЦП «Обеспечение первичных мер пожарной безопасности» на 2012-2015 годы</t>
  </si>
  <si>
    <t>7957100</t>
  </si>
  <si>
    <t>МВЦП "Комплексные меры противодействия незаконному потреблению и обороту наркотических средств" на 2012 год</t>
  </si>
  <si>
    <t>7955000</t>
  </si>
  <si>
    <t xml:space="preserve">МВЦП "О привлечении граждан и их объединений к участию в обеспечении охраны общественного порядка на территории муниципального образования" на 2012 год </t>
  </si>
  <si>
    <t>7957000</t>
  </si>
  <si>
    <t>Обеспечение мер пожарной  безопасности</t>
  </si>
  <si>
    <t>ВЦП "Осуществление антитеррористической деятельности на территории муниципального образования"</t>
  </si>
  <si>
    <t>7957400</t>
  </si>
  <si>
    <t>Национальная экономика</t>
  </si>
  <si>
    <t>Дорожное хозяйство (дорожные фонды)</t>
  </si>
  <si>
    <t>Строительство, реконструкция, капитальный ремонт, ремонт и содержание действующей сети автомобильных дорог общего пользования межмуниципального значения,  местного значения и искусственных сооружений на них</t>
  </si>
  <si>
    <t>55 1 1025</t>
  </si>
  <si>
    <t>Ведомственные целевые программы</t>
  </si>
  <si>
    <t>5240000</t>
  </si>
  <si>
    <t>ВЦП "Капитальный ремонт, ремонт автомобильных дорог общего пользования населенных пунктов" на 2012-2014 годы</t>
  </si>
  <si>
    <t>5241501</t>
  </si>
  <si>
    <t>Бюджетные инвестиции</t>
  </si>
  <si>
    <t>400</t>
  </si>
  <si>
    <t>Капитальный ремонт, ремонт автомобильных дорог общего пользования населенных пунктов</t>
  </si>
  <si>
    <t>55 1 6527</t>
  </si>
  <si>
    <t>Другие вопросы в области национальной экономики</t>
  </si>
  <si>
    <t>12</t>
  </si>
  <si>
    <t>ВЦП "О подготовке градостроительной и землеустроительной документации на территории Краснодарского края" на 2012 - 2014 годы</t>
  </si>
  <si>
    <t>5241300</t>
  </si>
  <si>
    <t>Проектировка и строительство летней эстрады с танцевальной площадкой на территории центрального парка в ст. Пшехской Белореченского района</t>
  </si>
  <si>
    <t>3380000</t>
  </si>
  <si>
    <t>716</t>
  </si>
  <si>
    <t xml:space="preserve">Поддержка малого и среднего предпринимательства в муниципальном образовании
</t>
  </si>
  <si>
    <t>Жилищно-коммунальное хозяйство</t>
  </si>
  <si>
    <t>05</t>
  </si>
  <si>
    <t>Коммунальное хозяйство</t>
  </si>
  <si>
    <t>Капитальные вложения в объекты недвижимого имущества государственной (муниципальной) собственности</t>
  </si>
  <si>
    <t>Благоустройство</t>
  </si>
  <si>
    <t>ВЦП "Развитие систем наружного освещения населенных пунктов Краснодарского края на 2011 год"</t>
  </si>
  <si>
    <t>5241700</t>
  </si>
  <si>
    <t>003</t>
  </si>
  <si>
    <t>Оплата за уличное освещение и его техническое облуживание</t>
  </si>
  <si>
    <t>58 3 1030</t>
  </si>
  <si>
    <t>Развитие систем наружного освещения населенных пунктов</t>
  </si>
  <si>
    <t>58 3 6538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</si>
  <si>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</si>
  <si>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</si>
  <si>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58 3 1032</t>
  </si>
  <si>
    <t>6000100</t>
  </si>
  <si>
    <t>Озеленение</t>
  </si>
  <si>
    <t>6000300</t>
  </si>
  <si>
    <t>Иные закупки товаров, работ и услуг</t>
  </si>
  <si>
    <t>6000200</t>
  </si>
  <si>
    <t>240</t>
  </si>
  <si>
    <t>6000500</t>
  </si>
  <si>
    <t>КЦП "Развитие и реконструкция (ремонт) систем наружного освещения населенных пунктов Краснодарского края" на 2008-2010 годы</t>
  </si>
  <si>
    <t>5224400</t>
  </si>
  <si>
    <t>Развитие сетей уличного освещения в ст. Пшехской Белореченского района</t>
  </si>
  <si>
    <t>7957600</t>
  </si>
  <si>
    <t>715</t>
  </si>
  <si>
    <t>Поощрение победителей краевого конкурса на звание "Лучший орган территориального общественного самоуправления"</t>
  </si>
  <si>
    <t>8200000</t>
  </si>
  <si>
    <t>8200200</t>
  </si>
  <si>
    <t>Муниципальные целевые программы</t>
  </si>
  <si>
    <t>МВЦП "Организация временного трудоустройства несовершеннолетних граждан в возрасте от 14 до 18 лет в поселении Белореченского района" на 2012 год</t>
  </si>
  <si>
    <t>7950200</t>
  </si>
  <si>
    <t>Субсидии юридическим лицам</t>
  </si>
  <si>
    <t>006</t>
  </si>
  <si>
    <t xml:space="preserve">Культура, кинематография </t>
  </si>
  <si>
    <t>08</t>
  </si>
  <si>
    <t>Культура</t>
  </si>
  <si>
    <t>65 0 0000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</si>
  <si>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</si>
  <si>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4400200</t>
  </si>
  <si>
    <t>Субсидии бюджетным учреждениям на иные цели</t>
  </si>
  <si>
    <t>031</t>
  </si>
  <si>
    <t>Клубы</t>
  </si>
  <si>
    <t>Расходы на обеспечение деятельности (оказание услуг) муниципальных учреждений</t>
  </si>
  <si>
    <t>Предоставление субсидий муниципальным бюджетным, автономным учреждениям и иным некоммерческим организациям</t>
  </si>
  <si>
    <t>600</t>
  </si>
  <si>
    <t>Капитальный ремонт</t>
  </si>
  <si>
    <t>4409903</t>
  </si>
  <si>
    <t>Услуги библиотек</t>
  </si>
  <si>
    <t>Приобретение оборудования</t>
  </si>
  <si>
    <t>4429902</t>
  </si>
  <si>
    <t>Социальная политика</t>
  </si>
  <si>
    <t>Социальное обеспечение населения</t>
  </si>
  <si>
    <t>Социальное обеспечение и иные выплаты гражданам</t>
  </si>
  <si>
    <t>Муниципальная ведомственная целевая программа "О выплате пенсий за выслугу лет лицам, замещавшим муниципальные должности и должности муниципальной службы в ОМСУ"</t>
  </si>
  <si>
    <t>Реализация мероприятий ведомственной целевой программы</t>
  </si>
  <si>
    <t>Социальное обеспечение и иные выплаты населению</t>
  </si>
  <si>
    <t>300</t>
  </si>
  <si>
    <t>Средства массовой информации</t>
  </si>
  <si>
    <t>Другие вопросы в области средств массовой информации</t>
  </si>
  <si>
    <t xml:space="preserve">Муниципальная ведомственная целевая программа "Повышение информированности населения о деятельности органов власти" </t>
  </si>
  <si>
    <t>Отклонение</t>
  </si>
  <si>
    <t xml:space="preserve">                Приложение №4</t>
  </si>
  <si>
    <t>5</t>
  </si>
  <si>
    <t xml:space="preserve">Наименование </t>
  </si>
  <si>
    <t>Обеспечение деятельности органов местного самоуправления</t>
  </si>
  <si>
    <t>Обеспечение деятельности муниципальных и немуниципальных служащих</t>
  </si>
  <si>
    <t>Обеспечение деятельности лиц, замещающих муниципальные должности</t>
  </si>
  <si>
    <t>Мероприятия и ведомственные целевые программы администрации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</si>
  <si>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</si>
  <si>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Дорожная деятельность в отношении дорог общего пользования</t>
  </si>
  <si>
    <t>Жилищное хозяйство</t>
  </si>
  <si>
    <t>Развитие жилищного хозяйства</t>
  </si>
  <si>
    <t>Капитальный ремонт муниципального жилого фонда</t>
  </si>
  <si>
    <t>Капитальные вложения (бюджетные инвестиции) в объекты муниципальной собственности</t>
  </si>
  <si>
    <t>Организация в границах поселений электро-, тепло-, газо- и водоснабжения населения</t>
  </si>
  <si>
    <t>Закупка товаров, работ и услуг для государственных (муниципальных) нужд</t>
  </si>
  <si>
    <t>Капитальные вложения в области благоустройства</t>
  </si>
  <si>
    <t>65 6 0000</t>
  </si>
  <si>
    <t>Строительство сетей уличного освещения</t>
  </si>
  <si>
    <t>65 6 1030</t>
  </si>
  <si>
    <t>Благоустройство территории</t>
  </si>
  <si>
    <t>Организация досуга и обеспечение населения услугами учреждений культуры, сохранение, использование и популяризация объектов культурного наследия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</si>
  <si>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работникам  муниципальных учреждений, проживающим и работающим в сельской местности</t>
  </si>
  <si>
    <t xml:space="preserve">% исполнения </t>
  </si>
  <si>
    <t>Глава Бжедуховского сельского поселения</t>
  </si>
  <si>
    <t>В.А.Схапцежук</t>
  </si>
  <si>
    <t>Приложение  № 1</t>
  </si>
  <si>
    <t>( руб.)</t>
  </si>
  <si>
    <t>Код дохода по классификации доходов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</si>
  <si>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</si>
  <si>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Утверждено на год</t>
  </si>
  <si>
    <t>Исполнено</t>
  </si>
  <si>
    <t xml:space="preserve">Отклонение к плану </t>
  </si>
  <si>
    <t>% исполнения плана на год</t>
  </si>
  <si>
    <t>ИТОГО ДОХОДОВ</t>
  </si>
  <si>
    <t>000 1 00 00000 00 0000 000</t>
  </si>
  <si>
    <t>НАЛОГОВЫЕ И НЕНАЛОГОВЫЕ ДОХОДЫ</t>
  </si>
  <si>
    <t>100 1 03 00000 00 0000 000</t>
  </si>
  <si>
    <t>НАЛОГИ НА ТОВАРЫ (РАБОТЫ, УСЛУГИ), РЕАЛИЗУЕМЫЕ НА ТЕРРИТОРИИ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</si>
  <si>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</si>
  <si>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</si>
  <si>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</si>
  <si>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</si>
  <si>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</si>
  <si>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</si>
  <si>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</si>
  <si>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</si>
  <si>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</si>
  <si>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</si>
  <si>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182 1 01 00000 00 0000 000</t>
  </si>
  <si>
    <t>НАЛОГИ НА ПРИБЫЛЬ,ДОХОДЫ</t>
  </si>
  <si>
    <t>182 1 01 02000 01 0000 110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</si>
  <si>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</si>
  <si>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</si>
  <si>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</si>
  <si>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</si>
  <si>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</si>
  <si>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</si>
  <si>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</si>
  <si>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Налог на доходы физических лиц с доходов, полученных физическими лицами, не являющимися налоговыми резидентами РФ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</si>
  <si>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заключенных на сорк не менее 5 лет, в части превышения сумм страховых взносов, увеличенных на сумму рассчитаную исходя из действующей ставки рефинансирования, процентных доходов по вкладам в банках и т. д.</t>
  </si>
  <si>
    <t>182 1 06 00000 00 0000 000</t>
  </si>
  <si>
    <t>НАЛОГ НА ИМУЩЕСТВО</t>
  </si>
  <si>
    <t>182 1 06 01000 00 0000 110</t>
  </si>
  <si>
    <t>Налог на имущество физических лиц</t>
  </si>
  <si>
    <t>182 1 06 01030 10 0000 110</t>
  </si>
  <si>
    <t>Налог на имущество физических лиц,взимаемый по ставкам, применяемым к объектам налогообложения, расположенным в границах поселений</t>
  </si>
  <si>
    <t>182 1 06 06000 00 0000 110</t>
  </si>
  <si>
    <t>Земельный налог</t>
  </si>
  <si>
    <t>182 1 08 03010 01 0000 110</t>
  </si>
  <si>
    <t>Государственная пошлина по делам, расматриваемым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</si>
  <si>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902 108 04000 01 1000 110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</si>
  <si>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</si>
  <si>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000 1 08 07140 01 0000 110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</si>
  <si>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</si>
  <si>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182 1 06 06030 00 0000 110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</si>
  <si>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</si>
  <si>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</si>
  <si>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</si>
  <si>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182 10606040 00 0000 110</t>
  </si>
  <si>
    <t>Земельный налог с физических лиц</t>
  </si>
  <si>
    <t>182 10606043 10 0000 110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</si>
  <si>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</si>
  <si>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МУНИЦИ-ПАЛЬНОЙ СОБСТВЕННОСТИ</t>
  </si>
  <si>
    <t>Доходы получаемые в виде арендной либо иной платы за передачу в возмездное пользование государственного и  муниципального имущества (за исключением имущества автономных учреждений, а также имущества государственных и муниципальных унитарных предприятий</t>
  </si>
  <si>
    <t>821 1 11 05012 05 0000 120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</si>
  <si>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районов (поселений)</t>
  </si>
  <si>
    <t>992 1 11 05030 00 0000 120</t>
  </si>
  <si>
    <t xml:space="preserve">Доходы от сдачи в аренду имущества, находящегося в оперативном управлении 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                                                                                                                                                                                                                                               </t>
  </si>
  <si>
    <t>992 1 11 05035 10 0000 120</t>
  </si>
  <si>
    <t>Доходы от сдачи в аренду имущества, находящегося в оперативном управлении  органов управления поселений и созданных ими учреждений (за исключением имущества муниципальных автономных учреждений)</t>
  </si>
  <si>
    <t>992 1 13 00000 00 0000 000</t>
  </si>
  <si>
    <t>ДОХОДЫ ОТ ОКАЗАНИЯ ПЛАТНЫХ УСЛУГ (РАБОТ) И КОМПЕНСАЦИИ ЗАТРАТ ГОСУДАРСТВА</t>
  </si>
  <si>
    <t>992 1 13 02000 00 0000 130</t>
  </si>
  <si>
    <t>Доходы от компенсации затрат государства</t>
  </si>
  <si>
    <t>992 1 13 02990 00 0000 130</t>
  </si>
  <si>
    <t>Прочие доходы от компенсации затрат государства</t>
  </si>
  <si>
    <t>992 1 13 02995 10 0000 130</t>
  </si>
  <si>
    <t>Прочие доходы от компенсации затрат бюджетов поселений</t>
  </si>
  <si>
    <t>992 1 14 00000 00 0000 000</t>
  </si>
  <si>
    <t>ДОХОДЫ ОТ ПРОДАЖИ МАТЕРИАЛЬНЫХ И НЕМАТЕРИАЛЬНЫХ АКТИВОВ</t>
  </si>
  <si>
    <t>992 1 14 02000 00 0000 000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</si>
  <si>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</si>
  <si>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</si>
  <si>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</si>
  <si>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</si>
  <si>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БЕЗВОЗМЕЗДНЫЕ ПОСТУПЛЕНИЯ</t>
  </si>
  <si>
    <t>Безвозмездные поступления от других бюджетов бюджетной системы РФ</t>
  </si>
  <si>
    <t>Дотации на выравнивание бюджетной обеспеченности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</si>
  <si>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</si>
  <si>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</si>
  <si>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РФ</t>
  </si>
  <si>
    <t xml:space="preserve"> </t>
  </si>
  <si>
    <t>Приложение  № 2</t>
  </si>
  <si>
    <t>(руб.)</t>
  </si>
  <si>
    <t>Код источника финансирования по КИВФ, КИВнФ</t>
  </si>
  <si>
    <t>Наименование показателя</t>
  </si>
  <si>
    <t>отклонение</t>
  </si>
  <si>
    <t>% исполнения</t>
  </si>
  <si>
    <t>00002010100030000810</t>
  </si>
  <si>
    <t>Бюджетные кредиты,полученные от других бюджетов</t>
  </si>
  <si>
    <t>000 01050000 00 0000 000</t>
  </si>
  <si>
    <t>Источники финансирования дефицита бюджета - всего:</t>
  </si>
  <si>
    <t>Изменение остатков средств</t>
  </si>
  <si>
    <t>000 01050201 10 0000 510</t>
  </si>
  <si>
    <t>Увеличение прочих остатков денежных средств  бюджетов поселений</t>
  </si>
  <si>
    <t>000 01050201 10 0000 610</t>
  </si>
  <si>
    <t>Уменьшение прочих остатков денежных средств  бюджетов поселений</t>
  </si>
  <si>
    <t xml:space="preserve">Приложение  3 </t>
  </si>
  <si>
    <t xml:space="preserve">Исполнение бюджета  </t>
  </si>
  <si>
    <t>Код по бюджет-ной класси-фикации</t>
  </si>
  <si>
    <t>годовые назначения (руб.)</t>
  </si>
  <si>
    <t>Кассовое исполнение за год</t>
  </si>
  <si>
    <t>отклонение к плану за год</t>
  </si>
  <si>
    <t>РАЗДЕЛ 2. РАСХОДЫ</t>
  </si>
  <si>
    <t>0100</t>
  </si>
  <si>
    <t>ОБЩЕГОСУДАРСТВЕННЫЕ ВОПРОСЫ</t>
  </si>
  <si>
    <t>0102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</si>
  <si>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</si>
  <si>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 местных администраций</t>
  </si>
  <si>
    <t>0106</t>
  </si>
  <si>
    <t>0113</t>
  </si>
  <si>
    <t>0200</t>
  </si>
  <si>
    <t>НАЦИОНАЛЬНАЯ ОБОРОНА</t>
  </si>
  <si>
    <t>0203</t>
  </si>
  <si>
    <t>0300</t>
  </si>
  <si>
    <t xml:space="preserve">НАЦИОНАЛЬНАЯ БЕЗОПАСНОСТЬ И ПРАВООХРАНИТЕЛЬНАЯ ДЕЯТЕЛЬНОСТЬ 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</si>
  <si>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</si>
  <si>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</si>
  <si>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</si>
  <si>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0400</t>
  </si>
  <si>
    <t>0409</t>
  </si>
  <si>
    <t>0412</t>
  </si>
  <si>
    <t>0500</t>
  </si>
  <si>
    <t>ЖИЛИЩНО-КОММУНАЛЬНОЕ ХОЗЯЙСТВО</t>
  </si>
  <si>
    <t>0501</t>
  </si>
  <si>
    <t>0502</t>
  </si>
  <si>
    <t>0503</t>
  </si>
  <si>
    <t>0800</t>
  </si>
  <si>
    <t>КУЛЬТУРА,КИНЕМАТОГРАФИЯ И СРЕДСТВА МАССОВОЙ ИНФОРМАЦИИ</t>
  </si>
  <si>
    <t>0801</t>
  </si>
  <si>
    <t>1000</t>
  </si>
  <si>
    <t>1003</t>
  </si>
  <si>
    <t>1200</t>
  </si>
  <si>
    <t>СРЕДСТВА МАССОВОЙ ИНФОРМАЦИИ</t>
  </si>
  <si>
    <t>1204</t>
  </si>
  <si>
    <t>9600</t>
  </si>
  <si>
    <t>ИТОГО РАСХОДОВ</t>
  </si>
  <si>
    <t xml:space="preserve"> Глава Бжедуховского сельского поселения                                       В.А.Схапцежук</t>
  </si>
  <si>
    <t>Исполнение муниципальных целевых программ,</t>
  </si>
  <si>
    <t>№ п/п</t>
  </si>
  <si>
    <t>Наименование районных целевых программ</t>
  </si>
  <si>
    <t>План на год</t>
  </si>
  <si>
    <t>% исполнения плана за год</t>
  </si>
  <si>
    <t xml:space="preserve">ИТОГО </t>
  </si>
  <si>
    <t>-</t>
  </si>
  <si>
    <t>992 1 11 05000 00 0000 120</t>
  </si>
  <si>
    <t>821 1 16 51000 02 0000 140</t>
  </si>
  <si>
    <t>821 1 16 51040 02 0000 140</t>
  </si>
  <si>
    <t>182 1 05 00000 00 0000 000</t>
  </si>
  <si>
    <t>НАЛОГО НА СОВОКУПНЫЙ ДОХОД</t>
  </si>
  <si>
    <t>182 1 05 03010 01 0000 110</t>
  </si>
  <si>
    <t>Единый сельскохозяйственный налог</t>
  </si>
  <si>
    <t>992 1 11 00000 00 0000 000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</si>
  <si>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</si>
  <si>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</si>
  <si>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821 1 16 00000 00 0000 000</t>
  </si>
  <si>
    <t>992 2 00 00000 00 0000 000</t>
  </si>
  <si>
    <t>992 2 02 00000 00 0000 000</t>
  </si>
  <si>
    <t>9900000000</t>
  </si>
  <si>
    <t>9900025010</t>
  </si>
  <si>
    <t>5000000000</t>
  </si>
  <si>
    <t>5010000000</t>
  </si>
  <si>
    <t>5010000190</t>
  </si>
  <si>
    <t>5020000000</t>
  </si>
  <si>
    <t>5020000190</t>
  </si>
  <si>
    <t>5100000000</t>
  </si>
  <si>
    <t>5180000000</t>
  </si>
  <si>
    <t>5600025010</t>
  </si>
  <si>
    <t>9900010540</t>
  </si>
  <si>
    <t>5020060190</t>
  </si>
  <si>
    <t>Организация и ведение бухгалтерского учета в поселениях Белореченского района</t>
  </si>
  <si>
    <t>5020051180</t>
  </si>
  <si>
    <t>50200L1180</t>
  </si>
  <si>
    <t>5130000000</t>
  </si>
  <si>
    <t>6400000000</t>
  </si>
  <si>
    <t>6400010250</t>
  </si>
  <si>
    <t>5170000000</t>
  </si>
  <si>
    <t>6700000000</t>
  </si>
  <si>
    <t>6700010410</t>
  </si>
  <si>
    <t>6600000000</t>
  </si>
  <si>
    <t>6600060050</t>
  </si>
  <si>
    <t>Решение социально-значимых вопросов</t>
  </si>
  <si>
    <t>6800000000</t>
  </si>
  <si>
    <t>6800010300</t>
  </si>
  <si>
    <t>6800010310</t>
  </si>
  <si>
    <t>6800010320</t>
  </si>
  <si>
    <t>5900000000</t>
  </si>
  <si>
    <t>5920000000</t>
  </si>
  <si>
    <t>5920000590</t>
  </si>
  <si>
    <t>5930000000</t>
  </si>
  <si>
    <t>5930000590</t>
  </si>
  <si>
    <t>5930060826</t>
  </si>
  <si>
    <t>5400000000</t>
  </si>
  <si>
    <t>5120000000</t>
  </si>
  <si>
    <t>Обеспечение деятельности органов местного самоуправления на 2016-2018 годы</t>
  </si>
  <si>
    <t>Мероприятия и ведомственные целевые программы администрации на 2016-2018 годы</t>
  </si>
  <si>
    <t>Социальное обеспечение и иные выплаты гражданам на 2016-2018 годы</t>
  </si>
  <si>
    <t>Организация досуга и обеспечение населения услугами учреждений культуры, сохранение, использование и популяризация объектов культурного наследия на 2016-2018 годы</t>
  </si>
  <si>
    <t>Дорожная деятельность в отношении дорог общего пользования на 2016-2018 годы</t>
  </si>
  <si>
    <t>Организация в границах поселений электро-, тепло-, газо- и водоснабжения населения на 2016-2018 годы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</si>
  <si>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содержание муниципального жилого фонда на 2016-2018 годы</t>
  </si>
  <si>
    <t>Благоустройство территории на 2016-2018 годы</t>
  </si>
  <si>
    <t xml:space="preserve">992 1 11 05025 10 0000 120 </t>
  </si>
  <si>
    <t xml:space="preserve">992 1 11 05020 00 0000 120 </t>
  </si>
  <si>
    <t>к решению Совета Бжедуховского сельского поселения   Белореченского района  от _____2018 года № ___ "Об утверждении отчета об исполнении бюджета Бжедуховского сельского поселения Белореченского  района за  2017 год"</t>
  </si>
  <si>
    <t>Отчет об исполнении  бюджета по доходам  Бжедуховского сельского поселения Белореченского района за  2017 год</t>
  </si>
  <si>
    <t>992 1 14 02053 10 0000 440</t>
  </si>
  <si>
    <t>992 1 14 02050 10 0000 440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</si>
  <si>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</si>
  <si>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 имущества, находящегося в собственности сельских поселений (за исключением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</si>
  <si>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350</t>
  </si>
  <si>
    <t>992 2 02 10000 00 0000 151</t>
  </si>
  <si>
    <t>992 2 02 15001 00 0000 151</t>
  </si>
  <si>
    <t>992 2 02 15001 10 0000 151</t>
  </si>
  <si>
    <t xml:space="preserve">Дотации бюджетам сельских поселений на выравнивание  бюджетной обеспеченности </t>
  </si>
  <si>
    <t>Дотации бюджетам бюджетной системы Российской Федерации</t>
  </si>
  <si>
    <t>992 2 02 20000 00 0000 151</t>
  </si>
  <si>
    <t>Субсидии бюджетам бюджетной системы Россиийской Федерации (межбюджетные субсидии)</t>
  </si>
  <si>
    <t>992 2 02 29999 00 0000 151</t>
  </si>
  <si>
    <t>Прочие субсидии бюджетам сельских поселений</t>
  </si>
  <si>
    <t>992 2 02 29999 10 0000 151</t>
  </si>
  <si>
    <t>992 2 02 30000 00 0000 151</t>
  </si>
  <si>
    <t xml:space="preserve">Субвенции бюджетам бюджетной системы Российской Федерации </t>
  </si>
  <si>
    <t>992 2 02 30024 00 0000 151</t>
  </si>
  <si>
    <t>992 2 02 30024 10 0000 151</t>
  </si>
  <si>
    <t>992 2 02 35118 00 0000 151</t>
  </si>
  <si>
    <t xml:space="preserve">992 2 02 35118 10 0000 151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</si>
  <si>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</si>
  <si>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</si>
  <si>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992 2 18 00000 00 0000 000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</si>
  <si>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</si>
  <si>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992 2 18 60010 10 0000 151</t>
  </si>
  <si>
    <t>Доходы бюджетов сельских поселений от возврата 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</si>
  <si>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к решению Совета Бжедуховского сельского поселения Белореченского района от ____2018 года № ___ "Об утверждении отчета об исполнении  бюджета Бжедуховского сельского поселения  Белореченского района за 2017 год"</t>
  </si>
  <si>
    <t>Источники внутреннего финансирования  бюджета Бжедуховского сельского поселения Белореченского района за 2017год</t>
  </si>
  <si>
    <t>Утверждено решением о  бюджете на 2017 год</t>
  </si>
  <si>
    <t>Исполнено за 2017 год</t>
  </si>
  <si>
    <t>к решению Совета Бжедуховского сельского поселения Белореченского района от ______2018 года № ___ "Об утверждении отчета  об исполнении бюджета Бжедуховского сельского поселения Белореченского района за 2017 год"</t>
  </si>
  <si>
    <r>
      <t xml:space="preserve"> </t>
    </r>
    <r>
      <rPr>
        <b/>
        <sz val="14"/>
        <rFont val="Times New Roman"/>
        <family val="1"/>
      </rPr>
      <t xml:space="preserve"> Бжедуховского сельского поселения Белореченского района                                                                                        по расходам за  2017 год</t>
    </r>
  </si>
  <si>
    <t xml:space="preserve"> к решению Совета Бжедуховского сельского поселения Белореченского района  от ______2018 года № ___   "Об утверждении отчета об исполнении  бюджета Бжедуховского сельского поселения Белореченского  района за 2017 год"</t>
  </si>
  <si>
    <t>Отчет об исполнении ведомственной структуры расходов бюджета Бжедуховского сельского поселения за 2017 год</t>
  </si>
  <si>
    <t>утверждено на 2017 год</t>
  </si>
  <si>
    <t>5180110450</t>
  </si>
  <si>
    <t>9900210110</t>
  </si>
  <si>
    <t>9900225010</t>
  </si>
  <si>
    <t>5130210010</t>
  </si>
  <si>
    <t>5130210200</t>
  </si>
  <si>
    <t>5170110400</t>
  </si>
  <si>
    <t>Ведомственная целевая программа "Содействие развитию малого и среднего предпринимательства в муниципальном образовании"</t>
  </si>
  <si>
    <t>9960210230</t>
  </si>
  <si>
    <t>Мероприятия в области строительства, архитектуры и градостроительства</t>
  </si>
  <si>
    <t>5920060120</t>
  </si>
  <si>
    <t>Расходы на поэтапное повышение уровня средней заработной платы работников муниципальных учреждений Краснодарского края в целях выполнения Указа Президента РФ</t>
  </si>
  <si>
    <t>59200S0120</t>
  </si>
  <si>
    <t>5930060120</t>
  </si>
  <si>
    <t>59300S0120</t>
  </si>
  <si>
    <t>5400100000</t>
  </si>
  <si>
    <t>5400110620</t>
  </si>
  <si>
    <t>Муниципальные ведомственные целевые программы по социальному обеспечению</t>
  </si>
  <si>
    <t>5120110560</t>
  </si>
  <si>
    <r>
      <t xml:space="preserve"> </t>
    </r>
    <r>
      <rPr>
        <sz val="14"/>
        <rFont val="Times New Roman"/>
        <family val="1"/>
      </rPr>
      <t xml:space="preserve">Приложение 5                                                                             к решению Совета Бжедуховского сельского поселения Белореченского района от ______2018 года  № ___ </t>
    </r>
    <r>
      <rPr>
        <sz val="14"/>
        <color indexed="8"/>
        <rFont val="Times New Roman"/>
        <family val="1"/>
      </rPr>
      <t xml:space="preserve"> «</t>
    </r>
    <r>
      <rPr>
        <sz val="14"/>
        <rFont val="Times New Roman"/>
        <family val="1"/>
      </rPr>
      <t xml:space="preserve">Об утверждении отчета об исполнении  бюджета Бжедуховского сельского поселения Белореченского района за  2017 год» </t>
    </r>
  </si>
  <si>
    <t>утвержденных решением Совета Бжедуховского сельского поселения  "О  бюджете Бжедуховского сельского поселения на 2017 год"</t>
  </si>
</sst>
</file>

<file path=xl/styles.xml><?xml version="1.0" encoding="utf-8"?>
<styleSheet xmlns="http://schemas.openxmlformats.org/spreadsheetml/2006/main">
  <numFmts count="10">
    <numFmt numFmtId="43" formatCode="_-* #,##0.00_р_._-;\-* #,##0.00_р_._-;_-* &quot;-&quot;??_р_._-;_-@_-"/>
    <numFmt numFmtId="164" formatCode="#,##0.0"/>
    <numFmt numFmtId="165" formatCode="_-* #,##0.00_р_._-;\-* #,##0.00_р_._-;_-* \-??_р_._-;_-@_-"/>
    <numFmt numFmtId="166" formatCode="00\.00\.00"/>
    <numFmt numFmtId="167" formatCode="#,##0.00;[Red]\-#,##0.00;0.00"/>
    <numFmt numFmtId="168" formatCode="#,##0.00_ ;[Red]\-#,##0.00\ "/>
    <numFmt numFmtId="169" formatCode="#,##0.0_ ;[Red]\-#,##0.0\ "/>
    <numFmt numFmtId="170" formatCode="0.0%"/>
    <numFmt numFmtId="171" formatCode="000"/>
    <numFmt numFmtId="172" formatCode="0;\-0;;"/>
  </numFmts>
  <fonts count="28"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Times New Roman"/>
      <family val="1"/>
    </font>
    <font>
      <sz val="14"/>
      <color indexed="8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4"/>
      <color indexed="8"/>
      <name val="Times New Roman"/>
      <family val="1"/>
      <charset val="204"/>
    </font>
    <font>
      <sz val="11"/>
      <name val="Times New Roman"/>
      <family val="1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Arial Unicode MS"/>
      <family val="2"/>
      <charset val="204"/>
    </font>
    <font>
      <b/>
      <sz val="10"/>
      <name val="Arial Cyr"/>
      <family val="2"/>
      <charset val="204"/>
    </font>
    <font>
      <b/>
      <sz val="14"/>
      <color indexed="8"/>
      <name val="Times New Roman"/>
      <family val="1"/>
    </font>
    <font>
      <i/>
      <sz val="14"/>
      <name val="Times New Roman"/>
      <family val="1"/>
    </font>
    <font>
      <u/>
      <sz val="14"/>
      <name val="Times New Roman"/>
      <family val="1"/>
    </font>
    <font>
      <sz val="14"/>
      <name val="Arial Unicode MS"/>
      <family val="2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1" fillId="0" borderId="0"/>
    <xf numFmtId="0" fontId="3" fillId="0" borderId="0"/>
    <xf numFmtId="0" fontId="8" fillId="0" borderId="0"/>
    <xf numFmtId="9" fontId="1" fillId="0" borderId="0" applyFont="0" applyFill="0" applyBorder="0" applyAlignment="0" applyProtection="0"/>
    <xf numFmtId="0" fontId="10" fillId="0" borderId="0"/>
    <xf numFmtId="0" fontId="11" fillId="0" borderId="0"/>
    <xf numFmtId="0" fontId="8" fillId="0" borderId="0"/>
    <xf numFmtId="0" fontId="8" fillId="0" borderId="0"/>
  </cellStyleXfs>
  <cellXfs count="267">
    <xf numFmtId="0" fontId="0" fillId="0" borderId="0" xfId="0"/>
    <xf numFmtId="0" fontId="2" fillId="2" borderId="0" xfId="1" applyFont="1" applyFill="1" applyAlignment="1">
      <alignment horizontal="left"/>
    </xf>
    <xf numFmtId="3" fontId="5" fillId="2" borderId="0" xfId="1" applyNumberFormat="1" applyFont="1" applyFill="1"/>
    <xf numFmtId="0" fontId="2" fillId="2" borderId="0" xfId="1" applyFont="1" applyFill="1"/>
    <xf numFmtId="0" fontId="5" fillId="2" borderId="0" xfId="1" applyFont="1" applyFill="1"/>
    <xf numFmtId="164" fontId="2" fillId="2" borderId="0" xfId="1" applyNumberFormat="1" applyFont="1" applyFill="1" applyAlignment="1">
      <alignment horizontal="center" wrapText="1"/>
    </xf>
    <xf numFmtId="0" fontId="2" fillId="2" borderId="0" xfId="1" applyFont="1" applyFill="1" applyAlignment="1"/>
    <xf numFmtId="49" fontId="2" fillId="2" borderId="0" xfId="1" applyNumberFormat="1" applyFont="1" applyFill="1" applyAlignment="1"/>
    <xf numFmtId="0" fontId="7" fillId="2" borderId="1" xfId="1" applyFont="1" applyFill="1" applyBorder="1" applyAlignment="1">
      <alignment horizontal="center" wrapText="1"/>
    </xf>
    <xf numFmtId="3" fontId="5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49" fontId="7" fillId="2" borderId="1" xfId="1" applyNumberFormat="1" applyFont="1" applyFill="1" applyBorder="1" applyAlignment="1">
      <alignment horizontal="center" wrapText="1"/>
    </xf>
    <xf numFmtId="0" fontId="7" fillId="2" borderId="1" xfId="1" applyFont="1" applyFill="1" applyBorder="1" applyAlignment="1">
      <alignment horizontal="center"/>
    </xf>
    <xf numFmtId="0" fontId="7" fillId="2" borderId="0" xfId="1" applyFont="1" applyFill="1" applyBorder="1" applyAlignment="1">
      <alignment horizontal="center" wrapText="1"/>
    </xf>
    <xf numFmtId="49" fontId="7" fillId="2" borderId="0" xfId="1" applyNumberFormat="1" applyFont="1" applyFill="1" applyBorder="1" applyAlignment="1">
      <alignment horizontal="center" wrapText="1"/>
    </xf>
    <xf numFmtId="0" fontId="7" fillId="2" borderId="0" xfId="1" applyFont="1" applyFill="1" applyBorder="1" applyAlignment="1">
      <alignment horizontal="center"/>
    </xf>
    <xf numFmtId="16" fontId="2" fillId="2" borderId="0" xfId="1" applyNumberFormat="1" applyFont="1" applyFill="1" applyAlignment="1"/>
    <xf numFmtId="0" fontId="5" fillId="2" borderId="0" xfId="1" applyFont="1" applyFill="1" applyAlignment="1">
      <alignment horizontal="center"/>
    </xf>
    <xf numFmtId="0" fontId="2" fillId="2" borderId="0" xfId="1" applyFont="1" applyFill="1" applyAlignment="1">
      <alignment vertical="top"/>
    </xf>
    <xf numFmtId="3" fontId="2" fillId="2" borderId="0" xfId="1" applyNumberFormat="1" applyFont="1" applyFill="1"/>
    <xf numFmtId="3" fontId="5" fillId="2" borderId="0" xfId="1" applyNumberFormat="1" applyFont="1" applyFill="1" applyBorder="1"/>
    <xf numFmtId="0" fontId="2" fillId="2" borderId="0" xfId="1" applyFont="1" applyFill="1" applyBorder="1"/>
    <xf numFmtId="0" fontId="2" fillId="2" borderId="0" xfId="1" applyFont="1" applyFill="1" applyAlignment="1">
      <alignment horizontal="center"/>
    </xf>
    <xf numFmtId="0" fontId="5" fillId="2" borderId="0" xfId="1" applyFont="1" applyFill="1" applyBorder="1" applyAlignment="1">
      <alignment horizontal="center" wrapText="1"/>
    </xf>
    <xf numFmtId="49" fontId="2" fillId="2" borderId="0" xfId="1" applyNumberFormat="1" applyFont="1" applyFill="1" applyBorder="1" applyAlignment="1">
      <alignment horizontal="center" wrapText="1"/>
    </xf>
    <xf numFmtId="49" fontId="5" fillId="2" borderId="0" xfId="1" applyNumberFormat="1" applyFont="1" applyFill="1" applyBorder="1" applyAlignment="1">
      <alignment horizontal="center" wrapText="1"/>
    </xf>
    <xf numFmtId="4" fontId="5" fillId="2" borderId="0" xfId="1" applyNumberFormat="1" applyFont="1" applyFill="1" applyBorder="1" applyAlignment="1">
      <alignment horizontal="right"/>
    </xf>
    <xf numFmtId="0" fontId="5" fillId="2" borderId="2" xfId="1" applyFont="1" applyFill="1" applyBorder="1" applyAlignment="1">
      <alignment horizontal="center" wrapText="1"/>
    </xf>
    <xf numFmtId="49" fontId="5" fillId="2" borderId="2" xfId="1" applyNumberFormat="1" applyFont="1" applyFill="1" applyBorder="1" applyAlignment="1">
      <alignment horizontal="center" wrapText="1"/>
    </xf>
    <xf numFmtId="4" fontId="5" fillId="2" borderId="2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horizontal="left" wrapText="1"/>
    </xf>
    <xf numFmtId="49" fontId="5" fillId="2" borderId="0" xfId="1" applyNumberFormat="1" applyFont="1" applyFill="1" applyBorder="1" applyAlignment="1"/>
    <xf numFmtId="0" fontId="2" fillId="2" borderId="0" xfId="1" applyFont="1" applyFill="1" applyBorder="1" applyAlignment="1">
      <alignment horizontal="left" wrapText="1"/>
    </xf>
    <xf numFmtId="0" fontId="2" fillId="2" borderId="0" xfId="1" applyFont="1" applyFill="1" applyBorder="1" applyAlignment="1">
      <alignment horizontal="center" wrapText="1"/>
    </xf>
    <xf numFmtId="49" fontId="2" fillId="2" borderId="0" xfId="1" applyNumberFormat="1" applyFont="1" applyFill="1" applyBorder="1" applyAlignment="1"/>
    <xf numFmtId="4" fontId="2" fillId="2" borderId="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center"/>
    </xf>
    <xf numFmtId="164" fontId="2" fillId="2" borderId="0" xfId="1" applyNumberFormat="1" applyFont="1" applyFill="1" applyBorder="1" applyAlignment="1"/>
    <xf numFmtId="0" fontId="2" fillId="2" borderId="0" xfId="5" applyFont="1" applyFill="1" applyBorder="1" applyAlignment="1">
      <alignment horizontal="justify"/>
    </xf>
    <xf numFmtId="49" fontId="5" fillId="2" borderId="0" xfId="1" applyNumberFormat="1" applyFont="1" applyFill="1" applyBorder="1" applyAlignment="1">
      <alignment horizontal="center"/>
    </xf>
    <xf numFmtId="0" fontId="5" fillId="2" borderId="0" xfId="1" applyFont="1" applyFill="1" applyBorder="1" applyAlignment="1">
      <alignment wrapText="1"/>
    </xf>
    <xf numFmtId="0" fontId="5" fillId="2" borderId="0" xfId="1" applyFont="1" applyFill="1" applyBorder="1" applyAlignment="1"/>
    <xf numFmtId="4" fontId="5" fillId="2" borderId="0" xfId="1" applyNumberFormat="1" applyFont="1" applyFill="1" applyBorder="1" applyAlignment="1"/>
    <xf numFmtId="4" fontId="2" fillId="2" borderId="0" xfId="1" applyNumberFormat="1" applyFont="1" applyFill="1" applyBorder="1" applyAlignment="1"/>
    <xf numFmtId="0" fontId="2" fillId="2" borderId="0" xfId="5" applyFont="1" applyFill="1" applyBorder="1" applyAlignment="1">
      <alignment wrapText="1"/>
    </xf>
    <xf numFmtId="49" fontId="2" fillId="2" borderId="0" xfId="1" applyNumberFormat="1" applyFont="1" applyFill="1" applyBorder="1" applyAlignment="1">
      <alignment horizontal="left" wrapText="1"/>
    </xf>
    <xf numFmtId="0" fontId="2" fillId="2" borderId="0" xfId="1" applyFont="1" applyFill="1" applyBorder="1" applyAlignment="1">
      <alignment horizontal="left" vertical="top" wrapText="1"/>
    </xf>
    <xf numFmtId="0" fontId="2" fillId="3" borderId="0" xfId="1" applyFont="1" applyFill="1" applyBorder="1" applyAlignment="1">
      <alignment horizontal="left" wrapText="1"/>
    </xf>
    <xf numFmtId="49" fontId="2" fillId="3" borderId="0" xfId="1" applyNumberFormat="1" applyFont="1" applyFill="1" applyBorder="1" applyAlignment="1">
      <alignment horizontal="center"/>
    </xf>
    <xf numFmtId="0" fontId="9" fillId="2" borderId="0" xfId="5" applyFont="1" applyFill="1" applyBorder="1" applyAlignment="1">
      <alignment wrapText="1"/>
    </xf>
    <xf numFmtId="0" fontId="2" fillId="2" borderId="0" xfId="5" applyFont="1" applyFill="1" applyBorder="1" applyAlignment="1">
      <alignment horizontal="left" wrapText="1"/>
    </xf>
    <xf numFmtId="49" fontId="2" fillId="2" borderId="0" xfId="5" applyNumberFormat="1" applyFont="1" applyFill="1" applyBorder="1" applyAlignment="1">
      <alignment horizontal="center"/>
    </xf>
    <xf numFmtId="4" fontId="2" fillId="2" borderId="0" xfId="5" applyNumberFormat="1" applyFont="1" applyFill="1" applyBorder="1" applyAlignment="1">
      <alignment horizontal="right" shrinkToFit="1"/>
    </xf>
    <xf numFmtId="4" fontId="2" fillId="2" borderId="0" xfId="5" applyNumberFormat="1" applyFont="1" applyFill="1" applyBorder="1" applyAlignment="1">
      <alignment horizontal="right"/>
    </xf>
    <xf numFmtId="0" fontId="2" fillId="0" borderId="0" xfId="5" applyFont="1" applyFill="1" applyBorder="1" applyAlignment="1">
      <alignment horizontal="left" wrapText="1"/>
    </xf>
    <xf numFmtId="49" fontId="2" fillId="0" borderId="0" xfId="5" applyNumberFormat="1" applyFont="1" applyFill="1" applyBorder="1" applyAlignment="1">
      <alignment horizontal="center"/>
    </xf>
    <xf numFmtId="4" fontId="2" fillId="0" borderId="0" xfId="5" applyNumberFormat="1" applyFont="1" applyFill="1" applyBorder="1" applyAlignment="1">
      <alignment horizontal="right"/>
    </xf>
    <xf numFmtId="0" fontId="2" fillId="0" borderId="0" xfId="5" applyFont="1" applyAlignment="1">
      <alignment horizontal="right"/>
    </xf>
    <xf numFmtId="43" fontId="5" fillId="2" borderId="0" xfId="1" applyNumberFormat="1" applyFont="1" applyFill="1" applyAlignment="1">
      <alignment horizontal="center"/>
    </xf>
    <xf numFmtId="49" fontId="5" fillId="2" borderId="0" xfId="1" applyNumberFormat="1" applyFont="1" applyFill="1" applyAlignment="1">
      <alignment horizontal="center"/>
    </xf>
    <xf numFmtId="39" fontId="5" fillId="2" borderId="0" xfId="1" applyNumberFormat="1" applyFont="1" applyFill="1" applyAlignment="1">
      <alignment horizontal="center"/>
    </xf>
    <xf numFmtId="0" fontId="7" fillId="0" borderId="0" xfId="6" applyFont="1" applyAlignment="1">
      <alignment horizontal="right"/>
    </xf>
    <xf numFmtId="0" fontId="7" fillId="0" borderId="0" xfId="6" applyFont="1"/>
    <xf numFmtId="0" fontId="6" fillId="0" borderId="0" xfId="6" applyFont="1"/>
    <xf numFmtId="0" fontId="14" fillId="0" borderId="5" xfId="6" applyFont="1" applyBorder="1" applyAlignment="1">
      <alignment horizontal="center" vertical="center" wrapText="1"/>
    </xf>
    <xf numFmtId="0" fontId="15" fillId="0" borderId="0" xfId="6" applyFont="1" applyBorder="1" applyAlignment="1">
      <alignment vertical="center" wrapText="1"/>
    </xf>
    <xf numFmtId="0" fontId="15" fillId="0" borderId="0" xfId="6" applyFont="1" applyBorder="1" applyAlignment="1">
      <alignment horizontal="left" vertical="center" wrapText="1"/>
    </xf>
    <xf numFmtId="165" fontId="15" fillId="0" borderId="0" xfId="6" applyNumberFormat="1" applyFont="1" applyBorder="1" applyAlignment="1">
      <alignment horizontal="right" vertical="top" wrapText="1"/>
    </xf>
    <xf numFmtId="165" fontId="15" fillId="0" borderId="0" xfId="6" applyNumberFormat="1" applyFont="1" applyFill="1" applyBorder="1" applyAlignment="1">
      <alignment horizontal="right" vertical="top" wrapText="1"/>
    </xf>
    <xf numFmtId="165" fontId="6" fillId="0" borderId="0" xfId="6" applyNumberFormat="1" applyFont="1" applyFill="1" applyBorder="1" applyAlignment="1">
      <alignment horizontal="right" vertical="top" wrapText="1"/>
    </xf>
    <xf numFmtId="165" fontId="6" fillId="0" borderId="0" xfId="6" applyNumberFormat="1" applyFont="1" applyBorder="1" applyAlignment="1">
      <alignment horizontal="right" vertical="top" wrapText="1"/>
    </xf>
    <xf numFmtId="165" fontId="7" fillId="0" borderId="0" xfId="6" applyNumberFormat="1" applyFont="1" applyFill="1" applyBorder="1" applyAlignment="1">
      <alignment horizontal="right" vertical="top" wrapText="1"/>
    </xf>
    <xf numFmtId="165" fontId="7" fillId="0" borderId="0" xfId="6" applyNumberFormat="1" applyFont="1" applyBorder="1" applyAlignment="1">
      <alignment horizontal="right" vertical="top" wrapText="1"/>
    </xf>
    <xf numFmtId="10" fontId="7" fillId="0" borderId="0" xfId="6" applyNumberFormat="1" applyFont="1" applyBorder="1" applyAlignment="1">
      <alignment vertical="top" wrapText="1"/>
    </xf>
    <xf numFmtId="0" fontId="7" fillId="0" borderId="0" xfId="6" applyFont="1" applyBorder="1" applyAlignment="1">
      <alignment horizontal="justify" vertical="top" wrapText="1"/>
    </xf>
    <xf numFmtId="165" fontId="7" fillId="0" borderId="0" xfId="6" applyNumberFormat="1" applyFont="1" applyFill="1" applyBorder="1" applyAlignment="1">
      <alignment horizontal="center" vertical="top" wrapText="1"/>
    </xf>
    <xf numFmtId="0" fontId="6" fillId="0" borderId="0" xfId="6" applyFont="1" applyBorder="1" applyAlignment="1">
      <alignment vertical="top" wrapText="1"/>
    </xf>
    <xf numFmtId="10" fontId="6" fillId="0" borderId="0" xfId="6" applyNumberFormat="1" applyFont="1" applyBorder="1" applyAlignment="1">
      <alignment horizontal="justify" vertical="top" wrapText="1"/>
    </xf>
    <xf numFmtId="165" fontId="16" fillId="0" borderId="0" xfId="6" applyNumberFormat="1" applyFont="1" applyFill="1" applyBorder="1" applyAlignment="1">
      <alignment horizontal="right" vertical="top" wrapText="1"/>
    </xf>
    <xf numFmtId="0" fontId="7" fillId="0" borderId="0" xfId="6" applyFont="1" applyBorder="1" applyAlignment="1">
      <alignment vertical="top" wrapText="1"/>
    </xf>
    <xf numFmtId="10" fontId="7" fillId="0" borderId="0" xfId="6" applyNumberFormat="1" applyFont="1" applyBorder="1" applyAlignment="1">
      <alignment horizontal="justify" vertical="top" wrapText="1"/>
    </xf>
    <xf numFmtId="165" fontId="4" fillId="0" borderId="0" xfId="6" applyNumberFormat="1" applyFont="1" applyFill="1" applyBorder="1" applyAlignment="1">
      <alignment horizontal="right" vertical="top" wrapText="1"/>
    </xf>
    <xf numFmtId="0" fontId="4" fillId="0" borderId="0" xfId="6" applyFont="1" applyBorder="1" applyAlignment="1">
      <alignment vertical="top" wrapText="1"/>
    </xf>
    <xf numFmtId="0" fontId="6" fillId="0" borderId="0" xfId="6" applyFont="1" applyBorder="1" applyAlignment="1">
      <alignment horizontal="justify" vertical="top" wrapText="1"/>
    </xf>
    <xf numFmtId="2" fontId="6" fillId="0" borderId="0" xfId="6" applyNumberFormat="1" applyFont="1" applyAlignment="1">
      <alignment horizontal="right" vertical="top" wrapText="1"/>
    </xf>
    <xf numFmtId="2" fontId="7" fillId="0" borderId="0" xfId="6" applyNumberFormat="1" applyFont="1" applyAlignment="1">
      <alignment horizontal="right" vertical="top" wrapText="1"/>
    </xf>
    <xf numFmtId="2" fontId="6" fillId="0" borderId="0" xfId="6" applyNumberFormat="1" applyFont="1" applyBorder="1" applyAlignment="1">
      <alignment horizontal="right" vertical="top" wrapText="1"/>
    </xf>
    <xf numFmtId="49" fontId="7" fillId="0" borderId="0" xfId="6" applyNumberFormat="1" applyFont="1" applyBorder="1" applyAlignment="1">
      <alignment horizontal="right" vertical="top" wrapText="1"/>
    </xf>
    <xf numFmtId="2" fontId="7" fillId="0" borderId="0" xfId="6" applyNumberFormat="1" applyFont="1" applyBorder="1" applyAlignment="1">
      <alignment horizontal="right" vertical="top" wrapText="1"/>
    </xf>
    <xf numFmtId="2" fontId="7" fillId="0" borderId="0" xfId="6" applyNumberFormat="1" applyFont="1" applyFill="1" applyBorder="1" applyAlignment="1">
      <alignment horizontal="right" vertical="top" wrapText="1"/>
    </xf>
    <xf numFmtId="165" fontId="16" fillId="0" borderId="0" xfId="6" applyNumberFormat="1" applyFont="1" applyBorder="1" applyAlignment="1">
      <alignment horizontal="right" vertical="top" wrapText="1"/>
    </xf>
    <xf numFmtId="49" fontId="16" fillId="0" borderId="0" xfId="6" applyNumberFormat="1" applyFont="1" applyFill="1" applyBorder="1" applyAlignment="1">
      <alignment horizontal="right" vertical="top" wrapText="1"/>
    </xf>
    <xf numFmtId="165" fontId="4" fillId="0" borderId="0" xfId="6" applyNumberFormat="1" applyFont="1" applyBorder="1" applyAlignment="1">
      <alignment horizontal="right" vertical="top" wrapText="1"/>
    </xf>
    <xf numFmtId="49" fontId="4" fillId="0" borderId="0" xfId="6" applyNumberFormat="1" applyFont="1" applyFill="1" applyBorder="1" applyAlignment="1">
      <alignment horizontal="right" vertical="top" wrapText="1"/>
    </xf>
    <xf numFmtId="49" fontId="7" fillId="0" borderId="0" xfId="6" applyNumberFormat="1" applyFont="1" applyFill="1" applyBorder="1" applyAlignment="1">
      <alignment horizontal="right" vertical="top" wrapText="1"/>
    </xf>
    <xf numFmtId="0" fontId="7" fillId="0" borderId="0" xfId="6" applyFont="1" applyAlignment="1">
      <alignment horizontal="justify" vertical="top" wrapText="1"/>
    </xf>
    <xf numFmtId="165" fontId="7" fillId="0" borderId="0" xfId="6" applyNumberFormat="1" applyFont="1" applyAlignment="1">
      <alignment horizontal="right" vertical="top" wrapText="1"/>
    </xf>
    <xf numFmtId="0" fontId="7" fillId="0" borderId="0" xfId="6" applyFont="1" applyAlignment="1">
      <alignment vertical="top" wrapText="1"/>
    </xf>
    <xf numFmtId="165" fontId="7" fillId="0" borderId="0" xfId="6" applyNumberFormat="1" applyFont="1" applyFill="1" applyAlignment="1">
      <alignment horizontal="right" vertical="top" wrapText="1"/>
    </xf>
    <xf numFmtId="0" fontId="6" fillId="0" borderId="0" xfId="6" applyFont="1" applyAlignment="1">
      <alignment vertical="top" wrapText="1"/>
    </xf>
    <xf numFmtId="0" fontId="6" fillId="0" borderId="0" xfId="6" applyFont="1" applyAlignment="1">
      <alignment horizontal="justify" vertical="top" wrapText="1"/>
    </xf>
    <xf numFmtId="165" fontId="6" fillId="0" borderId="0" xfId="6" applyNumberFormat="1" applyFont="1" applyFill="1" applyAlignment="1">
      <alignment horizontal="right" vertical="top" wrapText="1"/>
    </xf>
    <xf numFmtId="49" fontId="6" fillId="0" borderId="0" xfId="6" applyNumberFormat="1" applyFont="1" applyFill="1" applyBorder="1" applyAlignment="1">
      <alignment horizontal="right" vertical="top" wrapText="1"/>
    </xf>
    <xf numFmtId="0" fontId="7" fillId="0" borderId="0" xfId="6" applyFont="1" applyAlignment="1">
      <alignment horizontal="left" vertical="top" wrapText="1"/>
    </xf>
    <xf numFmtId="0" fontId="7" fillId="0" borderId="0" xfId="6" applyFont="1" applyAlignment="1">
      <alignment horizontal="left" vertical="top"/>
    </xf>
    <xf numFmtId="0" fontId="7" fillId="0" borderId="0" xfId="6" applyFont="1" applyFill="1" applyAlignment="1">
      <alignment horizontal="left" vertical="top"/>
    </xf>
    <xf numFmtId="2" fontId="7" fillId="0" borderId="0" xfId="6" applyNumberFormat="1" applyFont="1" applyFill="1" applyAlignment="1">
      <alignment horizontal="left" vertical="top"/>
    </xf>
    <xf numFmtId="0" fontId="11" fillId="0" borderId="0" xfId="6"/>
    <xf numFmtId="0" fontId="7" fillId="0" borderId="0" xfId="8" applyFont="1" applyProtection="1">
      <protection hidden="1"/>
    </xf>
    <xf numFmtId="0" fontId="2" fillId="0" borderId="5" xfId="6" applyFont="1" applyBorder="1" applyAlignment="1">
      <alignment horizontal="center" vertical="center" wrapText="1"/>
    </xf>
    <xf numFmtId="0" fontId="2" fillId="0" borderId="5" xfId="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6" applyFont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49" fontId="2" fillId="0" borderId="0" xfId="6" applyNumberFormat="1" applyFont="1" applyBorder="1"/>
    <xf numFmtId="166" fontId="2" fillId="0" borderId="0" xfId="8" applyNumberFormat="1" applyFont="1" applyFill="1" applyBorder="1" applyAlignment="1" applyProtection="1">
      <alignment vertical="center" wrapText="1"/>
      <protection hidden="1"/>
    </xf>
    <xf numFmtId="4" fontId="2" fillId="0" borderId="0" xfId="8" applyNumberFormat="1" applyFont="1" applyFill="1" applyBorder="1" applyAlignment="1" applyProtection="1">
      <protection hidden="1"/>
    </xf>
    <xf numFmtId="167" fontId="2" fillId="0" borderId="0" xfId="8" applyNumberFormat="1" applyFont="1" applyFill="1" applyBorder="1" applyAlignment="1" applyProtection="1">
      <protection hidden="1"/>
    </xf>
    <xf numFmtId="164" fontId="2" fillId="0" borderId="0" xfId="8" applyNumberFormat="1" applyFont="1" applyFill="1" applyBorder="1" applyAlignment="1" applyProtection="1">
      <protection hidden="1"/>
    </xf>
    <xf numFmtId="49" fontId="12" fillId="0" borderId="0" xfId="6" applyNumberFormat="1" applyFont="1" applyBorder="1" applyAlignment="1">
      <alignment vertical="top"/>
    </xf>
    <xf numFmtId="166" fontId="12" fillId="0" borderId="0" xfId="8" applyNumberFormat="1" applyFont="1" applyFill="1" applyBorder="1" applyAlignment="1" applyProtection="1">
      <alignment vertical="top" wrapText="1"/>
      <protection hidden="1"/>
    </xf>
    <xf numFmtId="168" fontId="12" fillId="0" borderId="0" xfId="8" applyNumberFormat="1" applyFont="1" applyFill="1" applyBorder="1" applyAlignment="1" applyProtection="1">
      <alignment vertical="top"/>
      <protection hidden="1"/>
    </xf>
    <xf numFmtId="169" fontId="12" fillId="0" borderId="0" xfId="8" applyNumberFormat="1" applyFont="1" applyFill="1" applyBorder="1" applyAlignment="1" applyProtection="1">
      <alignment vertical="top"/>
      <protection hidden="1"/>
    </xf>
    <xf numFmtId="169" fontId="12" fillId="0" borderId="0" xfId="8" applyNumberFormat="1" applyFont="1" applyFill="1" applyBorder="1" applyAlignment="1" applyProtection="1">
      <protection hidden="1"/>
    </xf>
    <xf numFmtId="0" fontId="7" fillId="0" borderId="0" xfId="8" applyFont="1" applyBorder="1" applyProtection="1">
      <protection hidden="1"/>
    </xf>
    <xf numFmtId="49" fontId="18" fillId="0" borderId="0" xfId="6" applyNumberFormat="1" applyFont="1" applyBorder="1" applyAlignment="1" applyProtection="1">
      <alignment horizontal="center" vertical="center" wrapText="1"/>
      <protection hidden="1"/>
    </xf>
    <xf numFmtId="49" fontId="18" fillId="0" borderId="0" xfId="6" applyNumberFormat="1" applyFont="1" applyBorder="1" applyAlignment="1" applyProtection="1">
      <alignment vertical="top"/>
      <protection hidden="1"/>
    </xf>
    <xf numFmtId="49" fontId="12" fillId="0" borderId="0" xfId="6" applyNumberFormat="1" applyFont="1" applyBorder="1" applyAlignment="1" applyProtection="1">
      <alignment horizontal="center" vertical="center" wrapText="1"/>
      <protection hidden="1"/>
    </xf>
    <xf numFmtId="49" fontId="12" fillId="0" borderId="0" xfId="6" applyNumberFormat="1" applyFont="1" applyBorder="1" applyAlignment="1" applyProtection="1">
      <alignment horizontal="center" vertical="top"/>
      <protection hidden="1"/>
    </xf>
    <xf numFmtId="49" fontId="12" fillId="0" borderId="0" xfId="6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6" applyFont="1" applyFill="1" applyBorder="1" applyAlignment="1" applyProtection="1">
      <protection hidden="1"/>
    </xf>
    <xf numFmtId="49" fontId="12" fillId="0" borderId="5" xfId="6" applyNumberFormat="1" applyFont="1" applyFill="1" applyBorder="1" applyAlignment="1" applyProtection="1">
      <alignment horizontal="center" vertical="center" wrapText="1"/>
      <protection hidden="1"/>
    </xf>
    <xf numFmtId="0" fontId="12" fillId="0" borderId="5" xfId="6" applyFont="1" applyFill="1" applyBorder="1" applyAlignment="1" applyProtection="1">
      <alignment horizontal="center" vertical="center" wrapText="1"/>
      <protection hidden="1"/>
    </xf>
    <xf numFmtId="1" fontId="12" fillId="0" borderId="5" xfId="6" applyNumberFormat="1" applyFont="1" applyFill="1" applyBorder="1" applyAlignment="1" applyProtection="1">
      <alignment horizontal="center" vertical="top" wrapText="1"/>
      <protection hidden="1"/>
    </xf>
    <xf numFmtId="0" fontId="12" fillId="0" borderId="5" xfId="6" applyFont="1" applyFill="1" applyBorder="1" applyAlignment="1" applyProtection="1">
      <alignment horizontal="center" vertical="center"/>
      <protection hidden="1"/>
    </xf>
    <xf numFmtId="0" fontId="12" fillId="0" borderId="5" xfId="6" applyFont="1" applyFill="1" applyBorder="1" applyAlignment="1" applyProtection="1">
      <alignment horizontal="center" vertical="top" wrapText="1"/>
      <protection hidden="1"/>
    </xf>
    <xf numFmtId="0" fontId="12" fillId="0" borderId="0" xfId="6" applyFont="1" applyFill="1" applyBorder="1" applyAlignment="1" applyProtection="1">
      <alignment horizontal="center" vertical="center" wrapText="1"/>
      <protection hidden="1"/>
    </xf>
    <xf numFmtId="0" fontId="12" fillId="0" borderId="0" xfId="6" applyFont="1" applyFill="1" applyBorder="1" applyAlignment="1" applyProtection="1">
      <alignment horizontal="left" vertical="center" wrapText="1"/>
      <protection hidden="1"/>
    </xf>
    <xf numFmtId="2" fontId="12" fillId="0" borderId="0" xfId="6" applyNumberFormat="1" applyFont="1" applyFill="1" applyBorder="1" applyAlignment="1" applyProtection="1">
      <alignment horizontal="center"/>
    </xf>
    <xf numFmtId="2" fontId="12" fillId="0" borderId="0" xfId="6" applyNumberFormat="1" applyFont="1" applyFill="1" applyBorder="1" applyAlignment="1" applyProtection="1">
      <alignment horizontal="right"/>
      <protection hidden="1"/>
    </xf>
    <xf numFmtId="170" fontId="12" fillId="0" borderId="0" xfId="6" applyNumberFormat="1" applyFont="1" applyFill="1" applyBorder="1" applyAlignment="1" applyProtection="1">
      <alignment horizontal="right"/>
      <protection hidden="1"/>
    </xf>
    <xf numFmtId="49" fontId="15" fillId="0" borderId="0" xfId="6" applyNumberFormat="1" applyFont="1" applyFill="1" applyBorder="1" applyAlignment="1" applyProtection="1">
      <alignment horizontal="center" vertical="top"/>
      <protection hidden="1"/>
    </xf>
    <xf numFmtId="1" fontId="15" fillId="0" borderId="0" xfId="6" applyNumberFormat="1" applyFont="1" applyFill="1" applyBorder="1" applyAlignment="1" applyProtection="1">
      <alignment horizontal="justify" vertical="top" wrapText="1"/>
      <protection hidden="1"/>
    </xf>
    <xf numFmtId="2" fontId="15" fillId="0" borderId="0" xfId="6" applyNumberFormat="1" applyFont="1" applyFill="1" applyBorder="1" applyAlignment="1" applyProtection="1">
      <alignment horizontal="right"/>
      <protection locked="0"/>
    </xf>
    <xf numFmtId="2" fontId="15" fillId="0" borderId="0" xfId="6" applyNumberFormat="1" applyFont="1" applyFill="1" applyBorder="1" applyAlignment="1" applyProtection="1">
      <alignment horizontal="right"/>
      <protection hidden="1"/>
    </xf>
    <xf numFmtId="170" fontId="15" fillId="0" borderId="0" xfId="6" applyNumberFormat="1" applyFont="1" applyFill="1" applyBorder="1" applyAlignment="1" applyProtection="1">
      <alignment horizontal="right"/>
      <protection hidden="1"/>
    </xf>
    <xf numFmtId="0" fontId="21" fillId="0" borderId="0" xfId="6" applyFont="1"/>
    <xf numFmtId="49" fontId="12" fillId="0" borderId="0" xfId="6" applyNumberFormat="1" applyFont="1" applyFill="1" applyBorder="1" applyAlignment="1" applyProtection="1">
      <alignment horizontal="center" vertical="top"/>
      <protection hidden="1"/>
    </xf>
    <xf numFmtId="1" fontId="12" fillId="0" borderId="0" xfId="6" applyNumberFormat="1" applyFont="1" applyFill="1" applyBorder="1" applyAlignment="1" applyProtection="1">
      <alignment horizontal="justify" vertical="top" wrapText="1"/>
      <protection hidden="1"/>
    </xf>
    <xf numFmtId="168" fontId="12" fillId="0" borderId="0" xfId="6" applyNumberFormat="1" applyFont="1" applyFill="1" applyBorder="1" applyAlignment="1">
      <alignment horizontal="right" wrapText="1"/>
    </xf>
    <xf numFmtId="168" fontId="12" fillId="0" borderId="0" xfId="6" applyNumberFormat="1" applyFont="1" applyFill="1" applyAlignment="1"/>
    <xf numFmtId="2" fontId="12" fillId="0" borderId="0" xfId="6" applyNumberFormat="1" applyFont="1" applyFill="1" applyBorder="1" applyAlignment="1" applyProtection="1">
      <alignment horizontal="right"/>
      <protection locked="0"/>
    </xf>
    <xf numFmtId="2" fontId="22" fillId="0" borderId="0" xfId="6" applyNumberFormat="1" applyFont="1" applyFill="1" applyBorder="1" applyAlignment="1" applyProtection="1">
      <alignment horizontal="right"/>
      <protection locked="0"/>
    </xf>
    <xf numFmtId="2" fontId="22" fillId="0" borderId="0" xfId="6" applyNumberFormat="1" applyFont="1" applyFill="1" applyBorder="1" applyAlignment="1" applyProtection="1">
      <alignment horizontal="right"/>
      <protection hidden="1"/>
    </xf>
    <xf numFmtId="170" fontId="22" fillId="0" borderId="0" xfId="6" applyNumberFormat="1" applyFont="1" applyFill="1" applyBorder="1" applyAlignment="1" applyProtection="1">
      <alignment horizontal="right"/>
      <protection hidden="1"/>
    </xf>
    <xf numFmtId="2" fontId="13" fillId="0" borderId="0" xfId="6" applyNumberFormat="1" applyFont="1" applyFill="1" applyBorder="1" applyAlignment="1" applyProtection="1">
      <alignment horizontal="right"/>
      <protection hidden="1"/>
    </xf>
    <xf numFmtId="171" fontId="15" fillId="0" borderId="0" xfId="8" applyNumberFormat="1" applyFont="1" applyFill="1" applyBorder="1" applyAlignment="1" applyProtection="1">
      <alignment horizontal="justify" vertical="top" wrapText="1"/>
      <protection hidden="1"/>
    </xf>
    <xf numFmtId="171" fontId="12" fillId="0" borderId="0" xfId="8" applyNumberFormat="1" applyFont="1" applyFill="1" applyBorder="1" applyAlignment="1" applyProtection="1">
      <alignment horizontal="justify" vertical="top" wrapText="1"/>
      <protection hidden="1"/>
    </xf>
    <xf numFmtId="2" fontId="13" fillId="0" borderId="0" xfId="6" applyNumberFormat="1" applyFont="1" applyFill="1" applyBorder="1" applyAlignment="1" applyProtection="1">
      <alignment horizontal="right"/>
      <protection locked="0"/>
    </xf>
    <xf numFmtId="2" fontId="7" fillId="0" borderId="0" xfId="6" applyNumberFormat="1" applyFont="1" applyFill="1" applyBorder="1" applyAlignment="1" applyProtection="1">
      <alignment horizontal="right"/>
      <protection hidden="1"/>
    </xf>
    <xf numFmtId="170" fontId="7" fillId="0" borderId="0" xfId="6" applyNumberFormat="1" applyFont="1" applyFill="1" applyBorder="1" applyAlignment="1" applyProtection="1">
      <alignment horizontal="right"/>
      <protection hidden="1"/>
    </xf>
    <xf numFmtId="0" fontId="11" fillId="0" borderId="0" xfId="6" applyFont="1"/>
    <xf numFmtId="49" fontId="15" fillId="0" borderId="0" xfId="6" applyNumberFormat="1" applyFont="1" applyFill="1" applyBorder="1" applyAlignment="1">
      <alignment horizontal="justify" vertical="top" wrapText="1"/>
    </xf>
    <xf numFmtId="49" fontId="12" fillId="0" borderId="0" xfId="6" applyNumberFormat="1" applyFont="1" applyFill="1" applyBorder="1" applyAlignment="1">
      <alignment horizontal="justify" vertical="top" wrapText="1"/>
    </xf>
    <xf numFmtId="0" fontId="11" fillId="0" borderId="0" xfId="6" applyAlignment="1"/>
    <xf numFmtId="0" fontId="7" fillId="0" borderId="0" xfId="6" applyFont="1" applyBorder="1" applyAlignment="1">
      <alignment horizontal="left" wrapText="1"/>
    </xf>
    <xf numFmtId="1" fontId="12" fillId="0" borderId="0" xfId="6" applyNumberFormat="1" applyFont="1" applyFill="1" applyBorder="1" applyAlignment="1" applyProtection="1">
      <alignment horizontal="justify" wrapText="1"/>
      <protection hidden="1"/>
    </xf>
    <xf numFmtId="9" fontId="12" fillId="0" borderId="0" xfId="6" applyNumberFormat="1" applyFont="1" applyFill="1" applyBorder="1" applyAlignment="1" applyProtection="1">
      <alignment horizontal="right"/>
      <protection hidden="1"/>
    </xf>
    <xf numFmtId="1" fontId="12" fillId="0" borderId="0" xfId="6" applyNumberFormat="1" applyFont="1" applyFill="1" applyBorder="1" applyAlignment="1" applyProtection="1">
      <alignment horizontal="right"/>
      <protection locked="0"/>
    </xf>
    <xf numFmtId="3" fontId="12" fillId="0" borderId="0" xfId="6" applyNumberFormat="1" applyFont="1" applyFill="1" applyBorder="1" applyAlignment="1" applyProtection="1">
      <alignment horizontal="right"/>
      <protection locked="0"/>
    </xf>
    <xf numFmtId="1" fontId="12" fillId="0" borderId="0" xfId="6" applyNumberFormat="1" applyFont="1" applyFill="1" applyBorder="1" applyAlignment="1" applyProtection="1">
      <alignment horizontal="justify" vertical="center" wrapText="1"/>
      <protection hidden="1"/>
    </xf>
    <xf numFmtId="0" fontId="12" fillId="0" borderId="0" xfId="6" applyNumberFormat="1" applyFont="1" applyFill="1" applyBorder="1" applyAlignment="1" applyProtection="1">
      <alignment horizontal="right"/>
      <protection locked="0"/>
    </xf>
    <xf numFmtId="49" fontId="12" fillId="0" borderId="0" xfId="6" applyNumberFormat="1" applyFont="1" applyFill="1" applyBorder="1" applyAlignment="1" applyProtection="1">
      <alignment horizontal="center" vertical="center"/>
      <protection hidden="1"/>
    </xf>
    <xf numFmtId="1" fontId="23" fillId="0" borderId="0" xfId="6" applyNumberFormat="1" applyFont="1" applyFill="1" applyBorder="1" applyAlignment="1" applyProtection="1">
      <alignment horizontal="left" vertical="top" wrapText="1"/>
      <protection hidden="1"/>
    </xf>
    <xf numFmtId="2" fontId="12" fillId="0" borderId="0" xfId="6" applyNumberFormat="1" applyFont="1" applyFill="1" applyBorder="1" applyAlignment="1" applyProtection="1">
      <protection locked="0"/>
    </xf>
    <xf numFmtId="172" fontId="12" fillId="0" borderId="0" xfId="6" applyNumberFormat="1" applyFont="1" applyFill="1" applyBorder="1" applyAlignment="1" applyProtection="1">
      <protection locked="0"/>
    </xf>
    <xf numFmtId="172" fontId="12" fillId="0" borderId="0" xfId="6" applyNumberFormat="1" applyFont="1" applyFill="1" applyBorder="1" applyAlignment="1" applyProtection="1">
      <protection hidden="1"/>
    </xf>
    <xf numFmtId="1" fontId="12" fillId="0" borderId="0" xfId="6" applyNumberFormat="1" applyFont="1" applyFill="1" applyBorder="1" applyAlignment="1" applyProtection="1">
      <alignment horizontal="left" vertical="top" wrapText="1"/>
      <protection hidden="1"/>
    </xf>
    <xf numFmtId="1" fontId="23" fillId="0" borderId="0" xfId="6" applyNumberFormat="1" applyFont="1" applyFill="1" applyBorder="1" applyAlignment="1" applyProtection="1">
      <alignment vertical="top" wrapText="1"/>
      <protection hidden="1"/>
    </xf>
    <xf numFmtId="1" fontId="12" fillId="0" borderId="0" xfId="6" applyNumberFormat="1" applyFont="1" applyFill="1" applyBorder="1" applyAlignment="1" applyProtection="1">
      <alignment vertical="top" wrapText="1"/>
      <protection hidden="1"/>
    </xf>
    <xf numFmtId="1" fontId="24" fillId="0" borderId="0" xfId="6" applyNumberFormat="1" applyFont="1" applyFill="1" applyBorder="1" applyAlignment="1" applyProtection="1">
      <alignment vertical="top" wrapText="1"/>
      <protection hidden="1"/>
    </xf>
    <xf numFmtId="172" fontId="12" fillId="0" borderId="0" xfId="6" applyNumberFormat="1" applyFont="1" applyFill="1" applyBorder="1" applyAlignment="1" applyProtection="1">
      <alignment horizontal="center"/>
    </xf>
    <xf numFmtId="172" fontId="12" fillId="0" borderId="0" xfId="6" applyNumberFormat="1" applyFont="1" applyFill="1" applyBorder="1" applyAlignment="1" applyProtection="1">
      <alignment horizontal="center"/>
      <protection hidden="1"/>
    </xf>
    <xf numFmtId="0" fontId="7" fillId="0" borderId="0" xfId="6" applyFont="1" applyAlignment="1">
      <alignment horizontal="center"/>
    </xf>
    <xf numFmtId="0" fontId="11" fillId="0" borderId="0" xfId="6" applyBorder="1"/>
    <xf numFmtId="0" fontId="14" fillId="0" borderId="5" xfId="6" applyFont="1" applyBorder="1" applyAlignment="1">
      <alignment vertical="center" wrapText="1"/>
    </xf>
    <xf numFmtId="0" fontId="14" fillId="0" borderId="7" xfId="6" applyFont="1" applyBorder="1" applyAlignment="1">
      <alignment horizontal="center" vertical="center" wrapText="1"/>
    </xf>
    <xf numFmtId="0" fontId="11" fillId="0" borderId="0" xfId="6" applyFont="1" applyBorder="1" applyAlignment="1">
      <alignment horizontal="center" vertical="top" wrapText="1"/>
    </xf>
    <xf numFmtId="0" fontId="7" fillId="0" borderId="0" xfId="6" applyFont="1" applyBorder="1" applyAlignment="1">
      <alignment vertical="top" wrapText="1"/>
    </xf>
    <xf numFmtId="169" fontId="7" fillId="0" borderId="0" xfId="6" applyNumberFormat="1" applyFont="1" applyBorder="1" applyAlignment="1">
      <alignment vertical="top" wrapText="1"/>
    </xf>
    <xf numFmtId="0" fontId="26" fillId="0" borderId="0" xfId="6" applyFont="1" applyBorder="1" applyAlignment="1">
      <alignment horizontal="left" vertical="top" wrapText="1"/>
    </xf>
    <xf numFmtId="168" fontId="15" fillId="0" borderId="0" xfId="6" applyNumberFormat="1" applyFont="1" applyBorder="1" applyAlignment="1">
      <alignment vertical="top" wrapText="1"/>
    </xf>
    <xf numFmtId="164" fontId="26" fillId="0" borderId="0" xfId="6" applyNumberFormat="1" applyFont="1" applyBorder="1" applyAlignment="1">
      <alignment horizontal="left" vertical="top" wrapText="1"/>
    </xf>
    <xf numFmtId="0" fontId="11" fillId="0" borderId="0" xfId="6" applyAlignment="1">
      <alignment horizontal="center" vertical="center" wrapText="1"/>
    </xf>
    <xf numFmtId="0" fontId="12" fillId="0" borderId="0" xfId="6" applyFont="1" applyBorder="1" applyAlignment="1">
      <alignment horizontal="center" vertical="center" wrapText="1"/>
    </xf>
    <xf numFmtId="2" fontId="7" fillId="0" borderId="0" xfId="6" applyNumberFormat="1" applyFont="1" applyBorder="1" applyAlignment="1">
      <alignment vertical="top" wrapText="1"/>
    </xf>
    <xf numFmtId="2" fontId="7" fillId="0" borderId="0" xfId="6" applyNumberFormat="1" applyFont="1" applyBorder="1" applyAlignment="1">
      <alignment vertical="center" wrapText="1"/>
    </xf>
    <xf numFmtId="43" fontId="12" fillId="0" borderId="0" xfId="6" applyNumberFormat="1" applyFont="1" applyBorder="1" applyAlignment="1">
      <alignment horizontal="center" vertical="center" wrapText="1"/>
    </xf>
    <xf numFmtId="43" fontId="7" fillId="0" borderId="0" xfId="6" applyNumberFormat="1" applyFont="1" applyBorder="1" applyAlignment="1">
      <alignment vertical="top" wrapText="1"/>
    </xf>
    <xf numFmtId="43" fontId="7" fillId="0" borderId="0" xfId="6" applyNumberFormat="1" applyFont="1" applyBorder="1" applyAlignment="1">
      <alignment vertical="center" wrapText="1"/>
    </xf>
    <xf numFmtId="43" fontId="7" fillId="0" borderId="0" xfId="6" applyNumberFormat="1" applyFont="1" applyFill="1" applyBorder="1" applyAlignment="1">
      <alignment vertical="top" wrapText="1"/>
    </xf>
    <xf numFmtId="43" fontId="7" fillId="0" borderId="0" xfId="6" applyNumberFormat="1" applyFont="1" applyFill="1" applyBorder="1" applyAlignment="1">
      <alignment vertical="center" wrapText="1"/>
    </xf>
    <xf numFmtId="168" fontId="7" fillId="0" borderId="0" xfId="6" applyNumberFormat="1" applyFont="1" applyBorder="1" applyAlignment="1">
      <alignment vertical="top" wrapText="1"/>
    </xf>
    <xf numFmtId="43" fontId="7" fillId="0" borderId="0" xfId="6" applyNumberFormat="1" applyFont="1" applyBorder="1" applyAlignment="1">
      <alignment horizontal="center" vertical="top" wrapText="1"/>
    </xf>
    <xf numFmtId="0" fontId="12" fillId="0" borderId="0" xfId="6" applyFont="1" applyBorder="1" applyAlignment="1">
      <alignment horizontal="center" vertical="top" wrapText="1"/>
    </xf>
    <xf numFmtId="0" fontId="7" fillId="0" borderId="0" xfId="6" applyFont="1" applyBorder="1" applyAlignment="1">
      <alignment vertical="top" wrapText="1"/>
    </xf>
    <xf numFmtId="0" fontId="7" fillId="0" borderId="0" xfId="6" applyFont="1" applyBorder="1" applyAlignment="1">
      <alignment vertical="top" wrapText="1"/>
    </xf>
    <xf numFmtId="0" fontId="6" fillId="0" borderId="0" xfId="6" applyFont="1" applyBorder="1" applyAlignment="1">
      <alignment horizontal="left" vertical="top" wrapText="1"/>
    </xf>
    <xf numFmtId="0" fontId="6" fillId="4" borderId="0" xfId="6" applyFont="1" applyFill="1" applyBorder="1" applyAlignment="1">
      <alignment horizontal="justify" vertical="top" wrapText="1"/>
    </xf>
    <xf numFmtId="39" fontId="7" fillId="0" borderId="0" xfId="6" applyNumberFormat="1" applyFont="1" applyFill="1" applyBorder="1" applyAlignment="1">
      <alignment horizontal="right" vertical="top" wrapText="1"/>
    </xf>
    <xf numFmtId="0" fontId="7" fillId="0" borderId="0" xfId="6" applyFont="1" applyBorder="1" applyAlignment="1">
      <alignment vertical="top" wrapText="1"/>
    </xf>
    <xf numFmtId="10" fontId="7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horizontal="justify" vertical="top" wrapText="1"/>
    </xf>
    <xf numFmtId="10" fontId="7" fillId="0" borderId="0" xfId="0" applyNumberFormat="1" applyFont="1" applyBorder="1" applyAlignment="1">
      <alignment horizontal="justify" vertical="top" wrapText="1"/>
    </xf>
    <xf numFmtId="0" fontId="27" fillId="0" borderId="0" xfId="6" applyFont="1" applyAlignment="1">
      <alignment horizontal="left"/>
    </xf>
    <xf numFmtId="2" fontId="27" fillId="0" borderId="0" xfId="6" applyNumberFormat="1" applyFont="1" applyAlignment="1">
      <alignment horizontal="left"/>
    </xf>
    <xf numFmtId="2" fontId="27" fillId="0" borderId="0" xfId="6" applyNumberFormat="1" applyFont="1"/>
    <xf numFmtId="0" fontId="27" fillId="0" borderId="0" xfId="6" applyFont="1"/>
    <xf numFmtId="0" fontId="7" fillId="2" borderId="0" xfId="1" applyFont="1" applyFill="1" applyAlignment="1">
      <alignment horizontal="left"/>
    </xf>
    <xf numFmtId="164" fontId="7" fillId="2" borderId="0" xfId="1" applyNumberFormat="1" applyFont="1" applyFill="1" applyAlignment="1">
      <alignment horizontal="center" wrapText="1"/>
    </xf>
    <xf numFmtId="0" fontId="7" fillId="2" borderId="0" xfId="1" applyFont="1" applyFill="1" applyAlignment="1"/>
    <xf numFmtId="49" fontId="7" fillId="2" borderId="0" xfId="1" applyNumberFormat="1" applyFont="1" applyFill="1" applyAlignment="1"/>
    <xf numFmtId="0" fontId="7" fillId="0" borderId="0" xfId="3" applyFont="1" applyFill="1" applyAlignment="1">
      <alignment horizontal="right"/>
    </xf>
    <xf numFmtId="3" fontId="7" fillId="2" borderId="0" xfId="1" applyNumberFormat="1" applyFont="1" applyFill="1"/>
    <xf numFmtId="3" fontId="6" fillId="2" borderId="0" xfId="1" applyNumberFormat="1" applyFont="1" applyFill="1"/>
    <xf numFmtId="0" fontId="7" fillId="2" borderId="0" xfId="1" applyFont="1" applyFill="1"/>
    <xf numFmtId="0" fontId="7" fillId="0" borderId="0" xfId="6" applyFont="1" applyBorder="1" applyAlignment="1">
      <alignment vertical="top" wrapText="1"/>
    </xf>
    <xf numFmtId="0" fontId="7" fillId="0" borderId="0" xfId="6" applyFont="1" applyBorder="1" applyAlignment="1">
      <alignment vertical="top" wrapText="1"/>
    </xf>
    <xf numFmtId="0" fontId="12" fillId="0" borderId="0" xfId="6" applyFont="1" applyFill="1" applyBorder="1" applyAlignment="1">
      <alignment horizontal="left"/>
    </xf>
    <xf numFmtId="0" fontId="13" fillId="0" borderId="0" xfId="6" applyFont="1" applyFill="1" applyBorder="1" applyAlignment="1">
      <alignment horizontal="left" vertical="center" wrapText="1"/>
    </xf>
    <xf numFmtId="0" fontId="6" fillId="0" borderId="0" xfId="6" applyFont="1" applyBorder="1" applyAlignment="1">
      <alignment horizontal="center" vertical="center" wrapText="1"/>
    </xf>
    <xf numFmtId="0" fontId="4" fillId="0" borderId="0" xfId="6" applyFont="1" applyBorder="1" applyAlignment="1">
      <alignment horizontal="right"/>
    </xf>
    <xf numFmtId="0" fontId="14" fillId="0" borderId="5" xfId="6" applyFont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2" fontId="14" fillId="0" borderId="5" xfId="6" applyNumberFormat="1" applyFont="1" applyFill="1" applyBorder="1" applyAlignment="1">
      <alignment horizontal="center" vertical="center" wrapText="1"/>
    </xf>
    <xf numFmtId="0" fontId="7" fillId="0" borderId="0" xfId="8" applyFont="1" applyBorder="1" applyAlignment="1">
      <alignment horizontal="left" wrapText="1"/>
    </xf>
    <xf numFmtId="0" fontId="7" fillId="0" borderId="0" xfId="8" applyFont="1" applyBorder="1" applyAlignment="1">
      <alignment horizontal="right"/>
    </xf>
    <xf numFmtId="0" fontId="7" fillId="0" borderId="0" xfId="6" applyFont="1" applyBorder="1" applyAlignment="1">
      <alignment horizontal="left"/>
    </xf>
    <xf numFmtId="0" fontId="12" fillId="0" borderId="0" xfId="6" applyFont="1" applyFill="1" applyBorder="1" applyAlignment="1">
      <alignment horizontal="left" vertical="center" wrapText="1"/>
    </xf>
    <xf numFmtId="0" fontId="7" fillId="0" borderId="0" xfId="8" applyFont="1" applyBorder="1" applyAlignment="1" applyProtection="1">
      <alignment horizontal="center" wrapText="1"/>
      <protection hidden="1"/>
    </xf>
    <xf numFmtId="0" fontId="7" fillId="0" borderId="6" xfId="8" applyFont="1" applyBorder="1" applyAlignment="1" applyProtection="1">
      <alignment horizontal="right" vertical="center" wrapText="1"/>
      <protection hidden="1"/>
    </xf>
    <xf numFmtId="166" fontId="12" fillId="0" borderId="0" xfId="8" applyNumberFormat="1" applyFont="1" applyFill="1" applyBorder="1" applyAlignment="1" applyProtection="1">
      <alignment horizontal="center" wrapText="1"/>
      <protection hidden="1"/>
    </xf>
    <xf numFmtId="0" fontId="7" fillId="0" borderId="0" xfId="6" applyFont="1" applyBorder="1" applyAlignment="1">
      <alignment horizontal="left" wrapText="1"/>
    </xf>
    <xf numFmtId="49" fontId="19" fillId="0" borderId="0" xfId="6" applyNumberFormat="1" applyFont="1" applyBorder="1" applyAlignment="1" applyProtection="1">
      <alignment horizontal="left" vertical="top" wrapText="1"/>
      <protection hidden="1"/>
    </xf>
    <xf numFmtId="0" fontId="15" fillId="0" borderId="0" xfId="6" applyFont="1" applyBorder="1" applyAlignment="1" applyProtection="1">
      <alignment horizontal="center" wrapText="1"/>
      <protection hidden="1"/>
    </xf>
    <xf numFmtId="0" fontId="20" fillId="0" borderId="0" xfId="6" applyFont="1" applyBorder="1" applyAlignment="1" applyProtection="1">
      <alignment horizontal="center" vertical="center" wrapText="1"/>
      <protection hidden="1"/>
    </xf>
    <xf numFmtId="49" fontId="12" fillId="0" borderId="5" xfId="6" applyNumberFormat="1" applyFont="1" applyFill="1" applyBorder="1" applyAlignment="1" applyProtection="1">
      <alignment horizontal="center" vertical="center" wrapText="1"/>
      <protection hidden="1"/>
    </xf>
    <xf numFmtId="0" fontId="12" fillId="0" borderId="5" xfId="6" applyFont="1" applyFill="1" applyBorder="1" applyAlignment="1" applyProtection="1">
      <alignment horizontal="center" vertical="center" wrapText="1"/>
      <protection hidden="1"/>
    </xf>
    <xf numFmtId="2" fontId="12" fillId="0" borderId="5" xfId="6" applyNumberFormat="1" applyFont="1" applyFill="1" applyBorder="1" applyAlignment="1" applyProtection="1">
      <alignment horizontal="center" vertical="top" wrapText="1"/>
      <protection hidden="1"/>
    </xf>
    <xf numFmtId="0" fontId="12" fillId="0" borderId="5" xfId="6" applyFont="1" applyFill="1" applyBorder="1" applyAlignment="1" applyProtection="1">
      <alignment horizontal="center" vertical="top" wrapText="1"/>
      <protection hidden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/>
    </xf>
    <xf numFmtId="0" fontId="4" fillId="2" borderId="0" xfId="2" applyFont="1" applyFill="1" applyAlignment="1">
      <alignment horizontal="left"/>
    </xf>
    <xf numFmtId="0" fontId="9" fillId="2" borderId="0" xfId="2" applyFont="1" applyFill="1" applyAlignment="1">
      <alignment horizontal="left" wrapText="1"/>
    </xf>
    <xf numFmtId="0" fontId="6" fillId="2" borderId="0" xfId="1" applyFont="1" applyFill="1" applyAlignment="1">
      <alignment horizontal="center" wrapText="1"/>
    </xf>
    <xf numFmtId="49" fontId="2" fillId="2" borderId="3" xfId="1" applyNumberFormat="1" applyFont="1" applyFill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7" fillId="0" borderId="0" xfId="6" applyFont="1" applyBorder="1" applyAlignment="1">
      <alignment vertical="top" wrapText="1"/>
    </xf>
    <xf numFmtId="0" fontId="12" fillId="0" borderId="0" xfId="6" applyFont="1" applyBorder="1" applyAlignment="1">
      <alignment vertical="center" wrapText="1"/>
    </xf>
    <xf numFmtId="0" fontId="25" fillId="0" borderId="0" xfId="6" applyFont="1" applyFill="1" applyBorder="1" applyAlignment="1">
      <alignment horizontal="left" vertical="center" wrapText="1"/>
    </xf>
    <xf numFmtId="0" fontId="6" fillId="0" borderId="0" xfId="6" applyFont="1" applyBorder="1" applyAlignment="1">
      <alignment horizontal="center"/>
    </xf>
    <xf numFmtId="0" fontId="6" fillId="0" borderId="0" xfId="6" applyFont="1" applyBorder="1" applyAlignment="1">
      <alignment horizontal="center" wrapText="1"/>
    </xf>
    <xf numFmtId="0" fontId="12" fillId="0" borderId="6" xfId="6" applyFont="1" applyBorder="1" applyAlignment="1">
      <alignment horizontal="center"/>
    </xf>
    <xf numFmtId="0" fontId="15" fillId="0" borderId="0" xfId="6" applyFont="1" applyBorder="1" applyAlignment="1">
      <alignment horizontal="left" vertical="top" wrapText="1"/>
    </xf>
    <xf numFmtId="0" fontId="7" fillId="0" borderId="0" xfId="6" applyFont="1" applyBorder="1" applyAlignment="1">
      <alignment horizontal="right"/>
    </xf>
  </cellXfs>
  <cellStyles count="9">
    <cellStyle name="Excel Built-in Normal" xfId="7"/>
    <cellStyle name="Обычный" xfId="0" builtinId="0"/>
    <cellStyle name="Обычный 2" xfId="2"/>
    <cellStyle name="Обычный 3" xfId="3"/>
    <cellStyle name="Обычный 4" xfId="1"/>
    <cellStyle name="Обычный 5" xfId="5"/>
    <cellStyle name="Обычный 6" xfId="6"/>
    <cellStyle name="Обычный_Tmp1" xfId="8"/>
    <cellStyle name="Процентный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0"/>
  <sheetViews>
    <sheetView view="pageBreakPreview" zoomScale="80" zoomScaleNormal="85" zoomScaleSheetLayoutView="80" workbookViewId="0">
      <selection activeCell="B69" sqref="B69"/>
    </sheetView>
  </sheetViews>
  <sheetFormatPr defaultRowHeight="18.75"/>
  <cols>
    <col min="1" max="1" width="36.140625" style="97" customWidth="1"/>
    <col min="2" max="2" width="49.140625" style="103" customWidth="1"/>
    <col min="3" max="3" width="20.42578125" style="104" customWidth="1"/>
    <col min="4" max="4" width="21" style="105" customWidth="1"/>
    <col min="5" max="5" width="18.85546875" style="106" customWidth="1"/>
    <col min="6" max="6" width="16.85546875" style="104" customWidth="1"/>
    <col min="7" max="256" width="9.140625" style="62"/>
    <col min="257" max="257" width="36.140625" style="62" customWidth="1"/>
    <col min="258" max="258" width="49.140625" style="62" customWidth="1"/>
    <col min="259" max="259" width="20.42578125" style="62" customWidth="1"/>
    <col min="260" max="260" width="21" style="62" customWidth="1"/>
    <col min="261" max="261" width="18.85546875" style="62" customWidth="1"/>
    <col min="262" max="262" width="16.85546875" style="62" customWidth="1"/>
    <col min="263" max="512" width="9.140625" style="62"/>
    <col min="513" max="513" width="36.140625" style="62" customWidth="1"/>
    <col min="514" max="514" width="49.140625" style="62" customWidth="1"/>
    <col min="515" max="515" width="20.42578125" style="62" customWidth="1"/>
    <col min="516" max="516" width="21" style="62" customWidth="1"/>
    <col min="517" max="517" width="18.85546875" style="62" customWidth="1"/>
    <col min="518" max="518" width="16.85546875" style="62" customWidth="1"/>
    <col min="519" max="768" width="9.140625" style="62"/>
    <col min="769" max="769" width="36.140625" style="62" customWidth="1"/>
    <col min="770" max="770" width="49.140625" style="62" customWidth="1"/>
    <col min="771" max="771" width="20.42578125" style="62" customWidth="1"/>
    <col min="772" max="772" width="21" style="62" customWidth="1"/>
    <col min="773" max="773" width="18.85546875" style="62" customWidth="1"/>
    <col min="774" max="774" width="16.85546875" style="62" customWidth="1"/>
    <col min="775" max="1024" width="9.140625" style="62"/>
    <col min="1025" max="1025" width="36.140625" style="62" customWidth="1"/>
    <col min="1026" max="1026" width="49.140625" style="62" customWidth="1"/>
    <col min="1027" max="1027" width="20.42578125" style="62" customWidth="1"/>
    <col min="1028" max="1028" width="21" style="62" customWidth="1"/>
    <col min="1029" max="1029" width="18.85546875" style="62" customWidth="1"/>
    <col min="1030" max="1030" width="16.85546875" style="62" customWidth="1"/>
    <col min="1031" max="1280" width="9.140625" style="62"/>
    <col min="1281" max="1281" width="36.140625" style="62" customWidth="1"/>
    <col min="1282" max="1282" width="49.140625" style="62" customWidth="1"/>
    <col min="1283" max="1283" width="20.42578125" style="62" customWidth="1"/>
    <col min="1284" max="1284" width="21" style="62" customWidth="1"/>
    <col min="1285" max="1285" width="18.85546875" style="62" customWidth="1"/>
    <col min="1286" max="1286" width="16.85546875" style="62" customWidth="1"/>
    <col min="1287" max="1536" width="9.140625" style="62"/>
    <col min="1537" max="1537" width="36.140625" style="62" customWidth="1"/>
    <col min="1538" max="1538" width="49.140625" style="62" customWidth="1"/>
    <col min="1539" max="1539" width="20.42578125" style="62" customWidth="1"/>
    <col min="1540" max="1540" width="21" style="62" customWidth="1"/>
    <col min="1541" max="1541" width="18.85546875" style="62" customWidth="1"/>
    <col min="1542" max="1542" width="16.85546875" style="62" customWidth="1"/>
    <col min="1543" max="1792" width="9.140625" style="62"/>
    <col min="1793" max="1793" width="36.140625" style="62" customWidth="1"/>
    <col min="1794" max="1794" width="49.140625" style="62" customWidth="1"/>
    <col min="1795" max="1795" width="20.42578125" style="62" customWidth="1"/>
    <col min="1796" max="1796" width="21" style="62" customWidth="1"/>
    <col min="1797" max="1797" width="18.85546875" style="62" customWidth="1"/>
    <col min="1798" max="1798" width="16.85546875" style="62" customWidth="1"/>
    <col min="1799" max="2048" width="9.140625" style="62"/>
    <col min="2049" max="2049" width="36.140625" style="62" customWidth="1"/>
    <col min="2050" max="2050" width="49.140625" style="62" customWidth="1"/>
    <col min="2051" max="2051" width="20.42578125" style="62" customWidth="1"/>
    <col min="2052" max="2052" width="21" style="62" customWidth="1"/>
    <col min="2053" max="2053" width="18.85546875" style="62" customWidth="1"/>
    <col min="2054" max="2054" width="16.85546875" style="62" customWidth="1"/>
    <col min="2055" max="2304" width="9.140625" style="62"/>
    <col min="2305" max="2305" width="36.140625" style="62" customWidth="1"/>
    <col min="2306" max="2306" width="49.140625" style="62" customWidth="1"/>
    <col min="2307" max="2307" width="20.42578125" style="62" customWidth="1"/>
    <col min="2308" max="2308" width="21" style="62" customWidth="1"/>
    <col min="2309" max="2309" width="18.85546875" style="62" customWidth="1"/>
    <col min="2310" max="2310" width="16.85546875" style="62" customWidth="1"/>
    <col min="2311" max="2560" width="9.140625" style="62"/>
    <col min="2561" max="2561" width="36.140625" style="62" customWidth="1"/>
    <col min="2562" max="2562" width="49.140625" style="62" customWidth="1"/>
    <col min="2563" max="2563" width="20.42578125" style="62" customWidth="1"/>
    <col min="2564" max="2564" width="21" style="62" customWidth="1"/>
    <col min="2565" max="2565" width="18.85546875" style="62" customWidth="1"/>
    <col min="2566" max="2566" width="16.85546875" style="62" customWidth="1"/>
    <col min="2567" max="2816" width="9.140625" style="62"/>
    <col min="2817" max="2817" width="36.140625" style="62" customWidth="1"/>
    <col min="2818" max="2818" width="49.140625" style="62" customWidth="1"/>
    <col min="2819" max="2819" width="20.42578125" style="62" customWidth="1"/>
    <col min="2820" max="2820" width="21" style="62" customWidth="1"/>
    <col min="2821" max="2821" width="18.85546875" style="62" customWidth="1"/>
    <col min="2822" max="2822" width="16.85546875" style="62" customWidth="1"/>
    <col min="2823" max="3072" width="9.140625" style="62"/>
    <col min="3073" max="3073" width="36.140625" style="62" customWidth="1"/>
    <col min="3074" max="3074" width="49.140625" style="62" customWidth="1"/>
    <col min="3075" max="3075" width="20.42578125" style="62" customWidth="1"/>
    <col min="3076" max="3076" width="21" style="62" customWidth="1"/>
    <col min="3077" max="3077" width="18.85546875" style="62" customWidth="1"/>
    <col min="3078" max="3078" width="16.85546875" style="62" customWidth="1"/>
    <col min="3079" max="3328" width="9.140625" style="62"/>
    <col min="3329" max="3329" width="36.140625" style="62" customWidth="1"/>
    <col min="3330" max="3330" width="49.140625" style="62" customWidth="1"/>
    <col min="3331" max="3331" width="20.42578125" style="62" customWidth="1"/>
    <col min="3332" max="3332" width="21" style="62" customWidth="1"/>
    <col min="3333" max="3333" width="18.85546875" style="62" customWidth="1"/>
    <col min="3334" max="3334" width="16.85546875" style="62" customWidth="1"/>
    <col min="3335" max="3584" width="9.140625" style="62"/>
    <col min="3585" max="3585" width="36.140625" style="62" customWidth="1"/>
    <col min="3586" max="3586" width="49.140625" style="62" customWidth="1"/>
    <col min="3587" max="3587" width="20.42578125" style="62" customWidth="1"/>
    <col min="3588" max="3588" width="21" style="62" customWidth="1"/>
    <col min="3589" max="3589" width="18.85546875" style="62" customWidth="1"/>
    <col min="3590" max="3590" width="16.85546875" style="62" customWidth="1"/>
    <col min="3591" max="3840" width="9.140625" style="62"/>
    <col min="3841" max="3841" width="36.140625" style="62" customWidth="1"/>
    <col min="3842" max="3842" width="49.140625" style="62" customWidth="1"/>
    <col min="3843" max="3843" width="20.42578125" style="62" customWidth="1"/>
    <col min="3844" max="3844" width="21" style="62" customWidth="1"/>
    <col min="3845" max="3845" width="18.85546875" style="62" customWidth="1"/>
    <col min="3846" max="3846" width="16.85546875" style="62" customWidth="1"/>
    <col min="3847" max="4096" width="9.140625" style="62"/>
    <col min="4097" max="4097" width="36.140625" style="62" customWidth="1"/>
    <col min="4098" max="4098" width="49.140625" style="62" customWidth="1"/>
    <col min="4099" max="4099" width="20.42578125" style="62" customWidth="1"/>
    <col min="4100" max="4100" width="21" style="62" customWidth="1"/>
    <col min="4101" max="4101" width="18.85546875" style="62" customWidth="1"/>
    <col min="4102" max="4102" width="16.85546875" style="62" customWidth="1"/>
    <col min="4103" max="4352" width="9.140625" style="62"/>
    <col min="4353" max="4353" width="36.140625" style="62" customWidth="1"/>
    <col min="4354" max="4354" width="49.140625" style="62" customWidth="1"/>
    <col min="4355" max="4355" width="20.42578125" style="62" customWidth="1"/>
    <col min="4356" max="4356" width="21" style="62" customWidth="1"/>
    <col min="4357" max="4357" width="18.85546875" style="62" customWidth="1"/>
    <col min="4358" max="4358" width="16.85546875" style="62" customWidth="1"/>
    <col min="4359" max="4608" width="9.140625" style="62"/>
    <col min="4609" max="4609" width="36.140625" style="62" customWidth="1"/>
    <col min="4610" max="4610" width="49.140625" style="62" customWidth="1"/>
    <col min="4611" max="4611" width="20.42578125" style="62" customWidth="1"/>
    <col min="4612" max="4612" width="21" style="62" customWidth="1"/>
    <col min="4613" max="4613" width="18.85546875" style="62" customWidth="1"/>
    <col min="4614" max="4614" width="16.85546875" style="62" customWidth="1"/>
    <col min="4615" max="4864" width="9.140625" style="62"/>
    <col min="4865" max="4865" width="36.140625" style="62" customWidth="1"/>
    <col min="4866" max="4866" width="49.140625" style="62" customWidth="1"/>
    <col min="4867" max="4867" width="20.42578125" style="62" customWidth="1"/>
    <col min="4868" max="4868" width="21" style="62" customWidth="1"/>
    <col min="4869" max="4869" width="18.85546875" style="62" customWidth="1"/>
    <col min="4870" max="4870" width="16.85546875" style="62" customWidth="1"/>
    <col min="4871" max="5120" width="9.140625" style="62"/>
    <col min="5121" max="5121" width="36.140625" style="62" customWidth="1"/>
    <col min="5122" max="5122" width="49.140625" style="62" customWidth="1"/>
    <col min="5123" max="5123" width="20.42578125" style="62" customWidth="1"/>
    <col min="5124" max="5124" width="21" style="62" customWidth="1"/>
    <col min="5125" max="5125" width="18.85546875" style="62" customWidth="1"/>
    <col min="5126" max="5126" width="16.85546875" style="62" customWidth="1"/>
    <col min="5127" max="5376" width="9.140625" style="62"/>
    <col min="5377" max="5377" width="36.140625" style="62" customWidth="1"/>
    <col min="5378" max="5378" width="49.140625" style="62" customWidth="1"/>
    <col min="5379" max="5379" width="20.42578125" style="62" customWidth="1"/>
    <col min="5380" max="5380" width="21" style="62" customWidth="1"/>
    <col min="5381" max="5381" width="18.85546875" style="62" customWidth="1"/>
    <col min="5382" max="5382" width="16.85546875" style="62" customWidth="1"/>
    <col min="5383" max="5632" width="9.140625" style="62"/>
    <col min="5633" max="5633" width="36.140625" style="62" customWidth="1"/>
    <col min="5634" max="5634" width="49.140625" style="62" customWidth="1"/>
    <col min="5635" max="5635" width="20.42578125" style="62" customWidth="1"/>
    <col min="5636" max="5636" width="21" style="62" customWidth="1"/>
    <col min="5637" max="5637" width="18.85546875" style="62" customWidth="1"/>
    <col min="5638" max="5638" width="16.85546875" style="62" customWidth="1"/>
    <col min="5639" max="5888" width="9.140625" style="62"/>
    <col min="5889" max="5889" width="36.140625" style="62" customWidth="1"/>
    <col min="5890" max="5890" width="49.140625" style="62" customWidth="1"/>
    <col min="5891" max="5891" width="20.42578125" style="62" customWidth="1"/>
    <col min="5892" max="5892" width="21" style="62" customWidth="1"/>
    <col min="5893" max="5893" width="18.85546875" style="62" customWidth="1"/>
    <col min="5894" max="5894" width="16.85546875" style="62" customWidth="1"/>
    <col min="5895" max="6144" width="9.140625" style="62"/>
    <col min="6145" max="6145" width="36.140625" style="62" customWidth="1"/>
    <col min="6146" max="6146" width="49.140625" style="62" customWidth="1"/>
    <col min="6147" max="6147" width="20.42578125" style="62" customWidth="1"/>
    <col min="6148" max="6148" width="21" style="62" customWidth="1"/>
    <col min="6149" max="6149" width="18.85546875" style="62" customWidth="1"/>
    <col min="6150" max="6150" width="16.85546875" style="62" customWidth="1"/>
    <col min="6151" max="6400" width="9.140625" style="62"/>
    <col min="6401" max="6401" width="36.140625" style="62" customWidth="1"/>
    <col min="6402" max="6402" width="49.140625" style="62" customWidth="1"/>
    <col min="6403" max="6403" width="20.42578125" style="62" customWidth="1"/>
    <col min="6404" max="6404" width="21" style="62" customWidth="1"/>
    <col min="6405" max="6405" width="18.85546875" style="62" customWidth="1"/>
    <col min="6406" max="6406" width="16.85546875" style="62" customWidth="1"/>
    <col min="6407" max="6656" width="9.140625" style="62"/>
    <col min="6657" max="6657" width="36.140625" style="62" customWidth="1"/>
    <col min="6658" max="6658" width="49.140625" style="62" customWidth="1"/>
    <col min="6659" max="6659" width="20.42578125" style="62" customWidth="1"/>
    <col min="6660" max="6660" width="21" style="62" customWidth="1"/>
    <col min="6661" max="6661" width="18.85546875" style="62" customWidth="1"/>
    <col min="6662" max="6662" width="16.85546875" style="62" customWidth="1"/>
    <col min="6663" max="6912" width="9.140625" style="62"/>
    <col min="6913" max="6913" width="36.140625" style="62" customWidth="1"/>
    <col min="6914" max="6914" width="49.140625" style="62" customWidth="1"/>
    <col min="6915" max="6915" width="20.42578125" style="62" customWidth="1"/>
    <col min="6916" max="6916" width="21" style="62" customWidth="1"/>
    <col min="6917" max="6917" width="18.85546875" style="62" customWidth="1"/>
    <col min="6918" max="6918" width="16.85546875" style="62" customWidth="1"/>
    <col min="6919" max="7168" width="9.140625" style="62"/>
    <col min="7169" max="7169" width="36.140625" style="62" customWidth="1"/>
    <col min="7170" max="7170" width="49.140625" style="62" customWidth="1"/>
    <col min="7171" max="7171" width="20.42578125" style="62" customWidth="1"/>
    <col min="7172" max="7172" width="21" style="62" customWidth="1"/>
    <col min="7173" max="7173" width="18.85546875" style="62" customWidth="1"/>
    <col min="7174" max="7174" width="16.85546875" style="62" customWidth="1"/>
    <col min="7175" max="7424" width="9.140625" style="62"/>
    <col min="7425" max="7425" width="36.140625" style="62" customWidth="1"/>
    <col min="7426" max="7426" width="49.140625" style="62" customWidth="1"/>
    <col min="7427" max="7427" width="20.42578125" style="62" customWidth="1"/>
    <col min="7428" max="7428" width="21" style="62" customWidth="1"/>
    <col min="7429" max="7429" width="18.85546875" style="62" customWidth="1"/>
    <col min="7430" max="7430" width="16.85546875" style="62" customWidth="1"/>
    <col min="7431" max="7680" width="9.140625" style="62"/>
    <col min="7681" max="7681" width="36.140625" style="62" customWidth="1"/>
    <col min="7682" max="7682" width="49.140625" style="62" customWidth="1"/>
    <col min="7683" max="7683" width="20.42578125" style="62" customWidth="1"/>
    <col min="7684" max="7684" width="21" style="62" customWidth="1"/>
    <col min="7685" max="7685" width="18.85546875" style="62" customWidth="1"/>
    <col min="7686" max="7686" width="16.85546875" style="62" customWidth="1"/>
    <col min="7687" max="7936" width="9.140625" style="62"/>
    <col min="7937" max="7937" width="36.140625" style="62" customWidth="1"/>
    <col min="7938" max="7938" width="49.140625" style="62" customWidth="1"/>
    <col min="7939" max="7939" width="20.42578125" style="62" customWidth="1"/>
    <col min="7940" max="7940" width="21" style="62" customWidth="1"/>
    <col min="7941" max="7941" width="18.85546875" style="62" customWidth="1"/>
    <col min="7942" max="7942" width="16.85546875" style="62" customWidth="1"/>
    <col min="7943" max="8192" width="9.140625" style="62"/>
    <col min="8193" max="8193" width="36.140625" style="62" customWidth="1"/>
    <col min="8194" max="8194" width="49.140625" style="62" customWidth="1"/>
    <col min="8195" max="8195" width="20.42578125" style="62" customWidth="1"/>
    <col min="8196" max="8196" width="21" style="62" customWidth="1"/>
    <col min="8197" max="8197" width="18.85546875" style="62" customWidth="1"/>
    <col min="8198" max="8198" width="16.85546875" style="62" customWidth="1"/>
    <col min="8199" max="8448" width="9.140625" style="62"/>
    <col min="8449" max="8449" width="36.140625" style="62" customWidth="1"/>
    <col min="8450" max="8450" width="49.140625" style="62" customWidth="1"/>
    <col min="8451" max="8451" width="20.42578125" style="62" customWidth="1"/>
    <col min="8452" max="8452" width="21" style="62" customWidth="1"/>
    <col min="8453" max="8453" width="18.85546875" style="62" customWidth="1"/>
    <col min="8454" max="8454" width="16.85546875" style="62" customWidth="1"/>
    <col min="8455" max="8704" width="9.140625" style="62"/>
    <col min="8705" max="8705" width="36.140625" style="62" customWidth="1"/>
    <col min="8706" max="8706" width="49.140625" style="62" customWidth="1"/>
    <col min="8707" max="8707" width="20.42578125" style="62" customWidth="1"/>
    <col min="8708" max="8708" width="21" style="62" customWidth="1"/>
    <col min="8709" max="8709" width="18.85546875" style="62" customWidth="1"/>
    <col min="8710" max="8710" width="16.85546875" style="62" customWidth="1"/>
    <col min="8711" max="8960" width="9.140625" style="62"/>
    <col min="8961" max="8961" width="36.140625" style="62" customWidth="1"/>
    <col min="8962" max="8962" width="49.140625" style="62" customWidth="1"/>
    <col min="8963" max="8963" width="20.42578125" style="62" customWidth="1"/>
    <col min="8964" max="8964" width="21" style="62" customWidth="1"/>
    <col min="8965" max="8965" width="18.85546875" style="62" customWidth="1"/>
    <col min="8966" max="8966" width="16.85546875" style="62" customWidth="1"/>
    <col min="8967" max="9216" width="9.140625" style="62"/>
    <col min="9217" max="9217" width="36.140625" style="62" customWidth="1"/>
    <col min="9218" max="9218" width="49.140625" style="62" customWidth="1"/>
    <col min="9219" max="9219" width="20.42578125" style="62" customWidth="1"/>
    <col min="9220" max="9220" width="21" style="62" customWidth="1"/>
    <col min="9221" max="9221" width="18.85546875" style="62" customWidth="1"/>
    <col min="9222" max="9222" width="16.85546875" style="62" customWidth="1"/>
    <col min="9223" max="9472" width="9.140625" style="62"/>
    <col min="9473" max="9473" width="36.140625" style="62" customWidth="1"/>
    <col min="9474" max="9474" width="49.140625" style="62" customWidth="1"/>
    <col min="9475" max="9475" width="20.42578125" style="62" customWidth="1"/>
    <col min="9476" max="9476" width="21" style="62" customWidth="1"/>
    <col min="9477" max="9477" width="18.85546875" style="62" customWidth="1"/>
    <col min="9478" max="9478" width="16.85546875" style="62" customWidth="1"/>
    <col min="9479" max="9728" width="9.140625" style="62"/>
    <col min="9729" max="9729" width="36.140625" style="62" customWidth="1"/>
    <col min="9730" max="9730" width="49.140625" style="62" customWidth="1"/>
    <col min="9731" max="9731" width="20.42578125" style="62" customWidth="1"/>
    <col min="9732" max="9732" width="21" style="62" customWidth="1"/>
    <col min="9733" max="9733" width="18.85546875" style="62" customWidth="1"/>
    <col min="9734" max="9734" width="16.85546875" style="62" customWidth="1"/>
    <col min="9735" max="9984" width="9.140625" style="62"/>
    <col min="9985" max="9985" width="36.140625" style="62" customWidth="1"/>
    <col min="9986" max="9986" width="49.140625" style="62" customWidth="1"/>
    <col min="9987" max="9987" width="20.42578125" style="62" customWidth="1"/>
    <col min="9988" max="9988" width="21" style="62" customWidth="1"/>
    <col min="9989" max="9989" width="18.85546875" style="62" customWidth="1"/>
    <col min="9990" max="9990" width="16.85546875" style="62" customWidth="1"/>
    <col min="9991" max="10240" width="9.140625" style="62"/>
    <col min="10241" max="10241" width="36.140625" style="62" customWidth="1"/>
    <col min="10242" max="10242" width="49.140625" style="62" customWidth="1"/>
    <col min="10243" max="10243" width="20.42578125" style="62" customWidth="1"/>
    <col min="10244" max="10244" width="21" style="62" customWidth="1"/>
    <col min="10245" max="10245" width="18.85546875" style="62" customWidth="1"/>
    <col min="10246" max="10246" width="16.85546875" style="62" customWidth="1"/>
    <col min="10247" max="10496" width="9.140625" style="62"/>
    <col min="10497" max="10497" width="36.140625" style="62" customWidth="1"/>
    <col min="10498" max="10498" width="49.140625" style="62" customWidth="1"/>
    <col min="10499" max="10499" width="20.42578125" style="62" customWidth="1"/>
    <col min="10500" max="10500" width="21" style="62" customWidth="1"/>
    <col min="10501" max="10501" width="18.85546875" style="62" customWidth="1"/>
    <col min="10502" max="10502" width="16.85546875" style="62" customWidth="1"/>
    <col min="10503" max="10752" width="9.140625" style="62"/>
    <col min="10753" max="10753" width="36.140625" style="62" customWidth="1"/>
    <col min="10754" max="10754" width="49.140625" style="62" customWidth="1"/>
    <col min="10755" max="10755" width="20.42578125" style="62" customWidth="1"/>
    <col min="10756" max="10756" width="21" style="62" customWidth="1"/>
    <col min="10757" max="10757" width="18.85546875" style="62" customWidth="1"/>
    <col min="10758" max="10758" width="16.85546875" style="62" customWidth="1"/>
    <col min="10759" max="11008" width="9.140625" style="62"/>
    <col min="11009" max="11009" width="36.140625" style="62" customWidth="1"/>
    <col min="11010" max="11010" width="49.140625" style="62" customWidth="1"/>
    <col min="11011" max="11011" width="20.42578125" style="62" customWidth="1"/>
    <col min="11012" max="11012" width="21" style="62" customWidth="1"/>
    <col min="11013" max="11013" width="18.85546875" style="62" customWidth="1"/>
    <col min="11014" max="11014" width="16.85546875" style="62" customWidth="1"/>
    <col min="11015" max="11264" width="9.140625" style="62"/>
    <col min="11265" max="11265" width="36.140625" style="62" customWidth="1"/>
    <col min="11266" max="11266" width="49.140625" style="62" customWidth="1"/>
    <col min="11267" max="11267" width="20.42578125" style="62" customWidth="1"/>
    <col min="11268" max="11268" width="21" style="62" customWidth="1"/>
    <col min="11269" max="11269" width="18.85546875" style="62" customWidth="1"/>
    <col min="11270" max="11270" width="16.85546875" style="62" customWidth="1"/>
    <col min="11271" max="11520" width="9.140625" style="62"/>
    <col min="11521" max="11521" width="36.140625" style="62" customWidth="1"/>
    <col min="11522" max="11522" width="49.140625" style="62" customWidth="1"/>
    <col min="11523" max="11523" width="20.42578125" style="62" customWidth="1"/>
    <col min="11524" max="11524" width="21" style="62" customWidth="1"/>
    <col min="11525" max="11525" width="18.85546875" style="62" customWidth="1"/>
    <col min="11526" max="11526" width="16.85546875" style="62" customWidth="1"/>
    <col min="11527" max="11776" width="9.140625" style="62"/>
    <col min="11777" max="11777" width="36.140625" style="62" customWidth="1"/>
    <col min="11778" max="11778" width="49.140625" style="62" customWidth="1"/>
    <col min="11779" max="11779" width="20.42578125" style="62" customWidth="1"/>
    <col min="11780" max="11780" width="21" style="62" customWidth="1"/>
    <col min="11781" max="11781" width="18.85546875" style="62" customWidth="1"/>
    <col min="11782" max="11782" width="16.85546875" style="62" customWidth="1"/>
    <col min="11783" max="12032" width="9.140625" style="62"/>
    <col min="12033" max="12033" width="36.140625" style="62" customWidth="1"/>
    <col min="12034" max="12034" width="49.140625" style="62" customWidth="1"/>
    <col min="12035" max="12035" width="20.42578125" style="62" customWidth="1"/>
    <col min="12036" max="12036" width="21" style="62" customWidth="1"/>
    <col min="12037" max="12037" width="18.85546875" style="62" customWidth="1"/>
    <col min="12038" max="12038" width="16.85546875" style="62" customWidth="1"/>
    <col min="12039" max="12288" width="9.140625" style="62"/>
    <col min="12289" max="12289" width="36.140625" style="62" customWidth="1"/>
    <col min="12290" max="12290" width="49.140625" style="62" customWidth="1"/>
    <col min="12291" max="12291" width="20.42578125" style="62" customWidth="1"/>
    <col min="12292" max="12292" width="21" style="62" customWidth="1"/>
    <col min="12293" max="12293" width="18.85546875" style="62" customWidth="1"/>
    <col min="12294" max="12294" width="16.85546875" style="62" customWidth="1"/>
    <col min="12295" max="12544" width="9.140625" style="62"/>
    <col min="12545" max="12545" width="36.140625" style="62" customWidth="1"/>
    <col min="12546" max="12546" width="49.140625" style="62" customWidth="1"/>
    <col min="12547" max="12547" width="20.42578125" style="62" customWidth="1"/>
    <col min="12548" max="12548" width="21" style="62" customWidth="1"/>
    <col min="12549" max="12549" width="18.85546875" style="62" customWidth="1"/>
    <col min="12550" max="12550" width="16.85546875" style="62" customWidth="1"/>
    <col min="12551" max="12800" width="9.140625" style="62"/>
    <col min="12801" max="12801" width="36.140625" style="62" customWidth="1"/>
    <col min="12802" max="12802" width="49.140625" style="62" customWidth="1"/>
    <col min="12803" max="12803" width="20.42578125" style="62" customWidth="1"/>
    <col min="12804" max="12804" width="21" style="62" customWidth="1"/>
    <col min="12805" max="12805" width="18.85546875" style="62" customWidth="1"/>
    <col min="12806" max="12806" width="16.85546875" style="62" customWidth="1"/>
    <col min="12807" max="13056" width="9.140625" style="62"/>
    <col min="13057" max="13057" width="36.140625" style="62" customWidth="1"/>
    <col min="13058" max="13058" width="49.140625" style="62" customWidth="1"/>
    <col min="13059" max="13059" width="20.42578125" style="62" customWidth="1"/>
    <col min="13060" max="13060" width="21" style="62" customWidth="1"/>
    <col min="13061" max="13061" width="18.85546875" style="62" customWidth="1"/>
    <col min="13062" max="13062" width="16.85546875" style="62" customWidth="1"/>
    <col min="13063" max="13312" width="9.140625" style="62"/>
    <col min="13313" max="13313" width="36.140625" style="62" customWidth="1"/>
    <col min="13314" max="13314" width="49.140625" style="62" customWidth="1"/>
    <col min="13315" max="13315" width="20.42578125" style="62" customWidth="1"/>
    <col min="13316" max="13316" width="21" style="62" customWidth="1"/>
    <col min="13317" max="13317" width="18.85546875" style="62" customWidth="1"/>
    <col min="13318" max="13318" width="16.85546875" style="62" customWidth="1"/>
    <col min="13319" max="13568" width="9.140625" style="62"/>
    <col min="13569" max="13569" width="36.140625" style="62" customWidth="1"/>
    <col min="13570" max="13570" width="49.140625" style="62" customWidth="1"/>
    <col min="13571" max="13571" width="20.42578125" style="62" customWidth="1"/>
    <col min="13572" max="13572" width="21" style="62" customWidth="1"/>
    <col min="13573" max="13573" width="18.85546875" style="62" customWidth="1"/>
    <col min="13574" max="13574" width="16.85546875" style="62" customWidth="1"/>
    <col min="13575" max="13824" width="9.140625" style="62"/>
    <col min="13825" max="13825" width="36.140625" style="62" customWidth="1"/>
    <col min="13826" max="13826" width="49.140625" style="62" customWidth="1"/>
    <col min="13827" max="13827" width="20.42578125" style="62" customWidth="1"/>
    <col min="13828" max="13828" width="21" style="62" customWidth="1"/>
    <col min="13829" max="13829" width="18.85546875" style="62" customWidth="1"/>
    <col min="13830" max="13830" width="16.85546875" style="62" customWidth="1"/>
    <col min="13831" max="14080" width="9.140625" style="62"/>
    <col min="14081" max="14081" width="36.140625" style="62" customWidth="1"/>
    <col min="14082" max="14082" width="49.140625" style="62" customWidth="1"/>
    <col min="14083" max="14083" width="20.42578125" style="62" customWidth="1"/>
    <col min="14084" max="14084" width="21" style="62" customWidth="1"/>
    <col min="14085" max="14085" width="18.85546875" style="62" customWidth="1"/>
    <col min="14086" max="14086" width="16.85546875" style="62" customWidth="1"/>
    <col min="14087" max="14336" width="9.140625" style="62"/>
    <col min="14337" max="14337" width="36.140625" style="62" customWidth="1"/>
    <col min="14338" max="14338" width="49.140625" style="62" customWidth="1"/>
    <col min="14339" max="14339" width="20.42578125" style="62" customWidth="1"/>
    <col min="14340" max="14340" width="21" style="62" customWidth="1"/>
    <col min="14341" max="14341" width="18.85546875" style="62" customWidth="1"/>
    <col min="14342" max="14342" width="16.85546875" style="62" customWidth="1"/>
    <col min="14343" max="14592" width="9.140625" style="62"/>
    <col min="14593" max="14593" width="36.140625" style="62" customWidth="1"/>
    <col min="14594" max="14594" width="49.140625" style="62" customWidth="1"/>
    <col min="14595" max="14595" width="20.42578125" style="62" customWidth="1"/>
    <col min="14596" max="14596" width="21" style="62" customWidth="1"/>
    <col min="14597" max="14597" width="18.85546875" style="62" customWidth="1"/>
    <col min="14598" max="14598" width="16.85546875" style="62" customWidth="1"/>
    <col min="14599" max="14848" width="9.140625" style="62"/>
    <col min="14849" max="14849" width="36.140625" style="62" customWidth="1"/>
    <col min="14850" max="14850" width="49.140625" style="62" customWidth="1"/>
    <col min="14851" max="14851" width="20.42578125" style="62" customWidth="1"/>
    <col min="14852" max="14852" width="21" style="62" customWidth="1"/>
    <col min="14853" max="14853" width="18.85546875" style="62" customWidth="1"/>
    <col min="14854" max="14854" width="16.85546875" style="62" customWidth="1"/>
    <col min="14855" max="15104" width="9.140625" style="62"/>
    <col min="15105" max="15105" width="36.140625" style="62" customWidth="1"/>
    <col min="15106" max="15106" width="49.140625" style="62" customWidth="1"/>
    <col min="15107" max="15107" width="20.42578125" style="62" customWidth="1"/>
    <col min="15108" max="15108" width="21" style="62" customWidth="1"/>
    <col min="15109" max="15109" width="18.85546875" style="62" customWidth="1"/>
    <col min="15110" max="15110" width="16.85546875" style="62" customWidth="1"/>
    <col min="15111" max="15360" width="9.140625" style="62"/>
    <col min="15361" max="15361" width="36.140625" style="62" customWidth="1"/>
    <col min="15362" max="15362" width="49.140625" style="62" customWidth="1"/>
    <col min="15363" max="15363" width="20.42578125" style="62" customWidth="1"/>
    <col min="15364" max="15364" width="21" style="62" customWidth="1"/>
    <col min="15365" max="15365" width="18.85546875" style="62" customWidth="1"/>
    <col min="15366" max="15366" width="16.85546875" style="62" customWidth="1"/>
    <col min="15367" max="15616" width="9.140625" style="62"/>
    <col min="15617" max="15617" width="36.140625" style="62" customWidth="1"/>
    <col min="15618" max="15618" width="49.140625" style="62" customWidth="1"/>
    <col min="15619" max="15619" width="20.42578125" style="62" customWidth="1"/>
    <col min="15620" max="15620" width="21" style="62" customWidth="1"/>
    <col min="15621" max="15621" width="18.85546875" style="62" customWidth="1"/>
    <col min="15622" max="15622" width="16.85546875" style="62" customWidth="1"/>
    <col min="15623" max="15872" width="9.140625" style="62"/>
    <col min="15873" max="15873" width="36.140625" style="62" customWidth="1"/>
    <col min="15874" max="15874" width="49.140625" style="62" customWidth="1"/>
    <col min="15875" max="15875" width="20.42578125" style="62" customWidth="1"/>
    <col min="15876" max="15876" width="21" style="62" customWidth="1"/>
    <col min="15877" max="15877" width="18.85546875" style="62" customWidth="1"/>
    <col min="15878" max="15878" width="16.85546875" style="62" customWidth="1"/>
    <col min="15879" max="16128" width="9.140625" style="62"/>
    <col min="16129" max="16129" width="36.140625" style="62" customWidth="1"/>
    <col min="16130" max="16130" width="49.140625" style="62" customWidth="1"/>
    <col min="16131" max="16131" width="20.42578125" style="62" customWidth="1"/>
    <col min="16132" max="16132" width="21" style="62" customWidth="1"/>
    <col min="16133" max="16133" width="18.85546875" style="62" customWidth="1"/>
    <col min="16134" max="16134" width="16.85546875" style="62" customWidth="1"/>
    <col min="16135" max="16384" width="9.140625" style="62"/>
  </cols>
  <sheetData>
    <row r="1" spans="1:6" ht="16.5" customHeight="1">
      <c r="A1" s="61"/>
      <c r="B1" s="61"/>
      <c r="C1" s="227" t="s">
        <v>175</v>
      </c>
      <c r="D1" s="227"/>
      <c r="E1" s="227"/>
      <c r="F1" s="227"/>
    </row>
    <row r="2" spans="1:6" ht="103.5" customHeight="1">
      <c r="A2" s="61"/>
      <c r="B2" s="61"/>
      <c r="C2" s="228" t="s">
        <v>384</v>
      </c>
      <c r="D2" s="228"/>
      <c r="E2" s="228"/>
      <c r="F2" s="228"/>
    </row>
    <row r="3" spans="1:6" s="63" customFormat="1" ht="40.5" customHeight="1">
      <c r="A3" s="229" t="s">
        <v>385</v>
      </c>
      <c r="B3" s="229"/>
      <c r="C3" s="229"/>
      <c r="D3" s="229"/>
      <c r="E3" s="229"/>
      <c r="F3" s="229"/>
    </row>
    <row r="4" spans="1:6" ht="28.5" customHeight="1">
      <c r="A4" s="230" t="s">
        <v>176</v>
      </c>
      <c r="B4" s="230"/>
      <c r="C4" s="230"/>
      <c r="D4" s="230"/>
      <c r="E4" s="230"/>
      <c r="F4" s="230"/>
    </row>
    <row r="5" spans="1:6" ht="38.25" customHeight="1">
      <c r="A5" s="231" t="s">
        <v>177</v>
      </c>
      <c r="B5" s="231" t="s">
        <v>178</v>
      </c>
      <c r="C5" s="231" t="s">
        <v>179</v>
      </c>
      <c r="D5" s="232" t="s">
        <v>180</v>
      </c>
      <c r="E5" s="233" t="s">
        <v>181</v>
      </c>
      <c r="F5" s="231" t="s">
        <v>182</v>
      </c>
    </row>
    <row r="6" spans="1:6" ht="18.95" customHeight="1">
      <c r="A6" s="231"/>
      <c r="B6" s="231"/>
      <c r="C6" s="231"/>
      <c r="D6" s="232"/>
      <c r="E6" s="233"/>
      <c r="F6" s="231"/>
    </row>
    <row r="7" spans="1:6" ht="12.75" customHeight="1">
      <c r="A7" s="231"/>
      <c r="B7" s="231"/>
      <c r="C7" s="231"/>
      <c r="D7" s="232"/>
      <c r="E7" s="233"/>
      <c r="F7" s="231"/>
    </row>
    <row r="8" spans="1:6" ht="26.25" customHeight="1">
      <c r="A8" s="65"/>
      <c r="B8" s="66" t="s">
        <v>183</v>
      </c>
      <c r="C8" s="67">
        <f>C9+C54</f>
        <v>11140980</v>
      </c>
      <c r="D8" s="67">
        <f>D9+D54</f>
        <v>11552413.879999999</v>
      </c>
      <c r="E8" s="68">
        <f t="shared" ref="E8:E66" si="0">D8-C8</f>
        <v>411433.87999999896</v>
      </c>
      <c r="F8" s="67">
        <f>D8/C8*100</f>
        <v>103.69297745799739</v>
      </c>
    </row>
    <row r="9" spans="1:6" s="63" customFormat="1" ht="37.5">
      <c r="A9" s="76" t="s">
        <v>184</v>
      </c>
      <c r="B9" s="206" t="s">
        <v>185</v>
      </c>
      <c r="C9" s="69">
        <f>C16+C25+C36+C47+C51+C10+C43+C23</f>
        <v>7761080</v>
      </c>
      <c r="D9" s="69">
        <f>D16+D25+D36+D47+D51+D10+D43+D23</f>
        <v>8207760.8300000001</v>
      </c>
      <c r="E9" s="69">
        <f t="shared" si="0"/>
        <v>446680.83000000007</v>
      </c>
      <c r="F9" s="70">
        <f>D9/C9*100</f>
        <v>105.75539525426873</v>
      </c>
    </row>
    <row r="10" spans="1:6" s="63" customFormat="1" ht="75">
      <c r="A10" s="76" t="s">
        <v>186</v>
      </c>
      <c r="B10" s="206" t="s">
        <v>187</v>
      </c>
      <c r="C10" s="69">
        <f>C11</f>
        <v>1912700</v>
      </c>
      <c r="D10" s="69">
        <f>D11</f>
        <v>1927055.64</v>
      </c>
      <c r="E10" s="69">
        <f t="shared" si="0"/>
        <v>14355.639999999898</v>
      </c>
      <c r="F10" s="70">
        <f t="shared" ref="F10:F14" si="1">D10/C10*100</f>
        <v>100.75054321116745</v>
      </c>
    </row>
    <row r="11" spans="1:6" ht="55.5" customHeight="1">
      <c r="A11" s="204" t="s">
        <v>188</v>
      </c>
      <c r="B11" s="74" t="s">
        <v>189</v>
      </c>
      <c r="C11" s="71">
        <f>C12+C13+C14+C15</f>
        <v>1912700</v>
      </c>
      <c r="D11" s="71">
        <f>D12+D13+D14+D15</f>
        <v>1927055.64</v>
      </c>
      <c r="E11" s="71">
        <f t="shared" si="0"/>
        <v>14355.639999999898</v>
      </c>
      <c r="F11" s="72">
        <f t="shared" si="1"/>
        <v>100.75054321116745</v>
      </c>
    </row>
    <row r="12" spans="1:6" ht="141" customHeight="1">
      <c r="A12" s="204" t="s">
        <v>190</v>
      </c>
      <c r="B12" s="74" t="s">
        <v>191</v>
      </c>
      <c r="C12" s="71">
        <v>650000</v>
      </c>
      <c r="D12" s="71">
        <v>791825.99</v>
      </c>
      <c r="E12" s="71">
        <f t="shared" si="0"/>
        <v>141825.99</v>
      </c>
      <c r="F12" s="72">
        <f t="shared" si="1"/>
        <v>121.81938307692309</v>
      </c>
    </row>
    <row r="13" spans="1:6" ht="170.25" customHeight="1">
      <c r="A13" s="204" t="s">
        <v>192</v>
      </c>
      <c r="B13" s="74" t="s">
        <v>193</v>
      </c>
      <c r="C13" s="71">
        <v>10000</v>
      </c>
      <c r="D13" s="71">
        <v>8038.34</v>
      </c>
      <c r="E13" s="71">
        <f t="shared" si="0"/>
        <v>-1961.6599999999999</v>
      </c>
      <c r="F13" s="72">
        <f t="shared" si="1"/>
        <v>80.383400000000009</v>
      </c>
    </row>
    <row r="14" spans="1:6" ht="142.5" customHeight="1">
      <c r="A14" s="204" t="s">
        <v>194</v>
      </c>
      <c r="B14" s="74" t="s">
        <v>195</v>
      </c>
      <c r="C14" s="71">
        <v>1252700</v>
      </c>
      <c r="D14" s="71">
        <v>1280549.28</v>
      </c>
      <c r="E14" s="71">
        <f t="shared" si="0"/>
        <v>27849.280000000028</v>
      </c>
      <c r="F14" s="72">
        <f t="shared" si="1"/>
        <v>102.22314041669993</v>
      </c>
    </row>
    <row r="15" spans="1:6" ht="150">
      <c r="A15" s="204" t="s">
        <v>196</v>
      </c>
      <c r="B15" s="74" t="s">
        <v>197</v>
      </c>
      <c r="C15" s="71">
        <v>0</v>
      </c>
      <c r="D15" s="208">
        <v>-153357.97</v>
      </c>
      <c r="E15" s="208">
        <f t="shared" si="0"/>
        <v>-153357.97</v>
      </c>
      <c r="F15" s="72" t="s">
        <v>324</v>
      </c>
    </row>
    <row r="16" spans="1:6" s="63" customFormat="1" ht="17.25" customHeight="1">
      <c r="A16" s="76" t="s">
        <v>198</v>
      </c>
      <c r="B16" s="83" t="s">
        <v>199</v>
      </c>
      <c r="C16" s="69">
        <f>C17</f>
        <v>3147000</v>
      </c>
      <c r="D16" s="69">
        <f>D17</f>
        <v>3468814.37</v>
      </c>
      <c r="E16" s="69">
        <f t="shared" si="0"/>
        <v>321814.37000000011</v>
      </c>
      <c r="F16" s="70">
        <f>D16/C16*100</f>
        <v>110.22606831903401</v>
      </c>
    </row>
    <row r="17" spans="1:6" ht="20.100000000000001" customHeight="1">
      <c r="A17" s="73" t="s">
        <v>200</v>
      </c>
      <c r="B17" s="74" t="s">
        <v>201</v>
      </c>
      <c r="C17" s="71">
        <f>C18+C19+C20</f>
        <v>3147000</v>
      </c>
      <c r="D17" s="71">
        <f>D18+D19+D20</f>
        <v>3468814.37</v>
      </c>
      <c r="E17" s="71">
        <f t="shared" si="0"/>
        <v>321814.37000000011</v>
      </c>
      <c r="F17" s="72">
        <f>D17/C17*100</f>
        <v>110.22606831903401</v>
      </c>
    </row>
    <row r="18" spans="1:6" ht="151.5" customHeight="1">
      <c r="A18" s="73" t="s">
        <v>202</v>
      </c>
      <c r="B18" s="74" t="s">
        <v>203</v>
      </c>
      <c r="C18" s="71">
        <v>3147000</v>
      </c>
      <c r="D18" s="72">
        <v>3455313.04</v>
      </c>
      <c r="E18" s="71">
        <f t="shared" si="0"/>
        <v>308313.04000000004</v>
      </c>
      <c r="F18" s="72">
        <f>D18/C18*100</f>
        <v>109.79704607562759</v>
      </c>
    </row>
    <row r="19" spans="1:6" ht="88.5" customHeight="1">
      <c r="A19" s="73" t="s">
        <v>204</v>
      </c>
      <c r="B19" s="74" t="s">
        <v>205</v>
      </c>
      <c r="C19" s="71">
        <v>0</v>
      </c>
      <c r="D19" s="75">
        <v>4526.72</v>
      </c>
      <c r="E19" s="71">
        <f t="shared" si="0"/>
        <v>4526.72</v>
      </c>
      <c r="F19" s="72"/>
    </row>
    <row r="20" spans="1:6" ht="169.5" customHeight="1">
      <c r="A20" s="73" t="s">
        <v>206</v>
      </c>
      <c r="B20" s="74" t="s">
        <v>207</v>
      </c>
      <c r="C20" s="71">
        <v>0</v>
      </c>
      <c r="D20" s="71">
        <v>8974.61</v>
      </c>
      <c r="E20" s="71">
        <f t="shared" si="0"/>
        <v>8974.61</v>
      </c>
      <c r="F20" s="72"/>
    </row>
    <row r="21" spans="1:6" ht="12.75" hidden="1" customHeight="1">
      <c r="A21" s="73" t="s">
        <v>204</v>
      </c>
      <c r="B21" s="74" t="s">
        <v>208</v>
      </c>
      <c r="C21" s="72">
        <v>4</v>
      </c>
      <c r="D21" s="71">
        <v>34.299999999999997</v>
      </c>
      <c r="E21" s="71">
        <f t="shared" si="0"/>
        <v>30.299999999999997</v>
      </c>
      <c r="F21" s="72">
        <f t="shared" ref="F21:F24" si="2">D21/C21*100</f>
        <v>857.49999999999989</v>
      </c>
    </row>
    <row r="22" spans="1:6" ht="12.75" hidden="1" customHeight="1">
      <c r="A22" s="73" t="s">
        <v>206</v>
      </c>
      <c r="B22" s="74" t="s">
        <v>209</v>
      </c>
      <c r="C22" s="72">
        <v>12</v>
      </c>
      <c r="D22" s="71">
        <v>29</v>
      </c>
      <c r="E22" s="71">
        <f t="shared" si="0"/>
        <v>17</v>
      </c>
      <c r="F22" s="72">
        <f t="shared" si="2"/>
        <v>241.66666666666666</v>
      </c>
    </row>
    <row r="23" spans="1:6" ht="19.5" customHeight="1">
      <c r="A23" s="210" t="s">
        <v>328</v>
      </c>
      <c r="B23" s="211" t="s">
        <v>329</v>
      </c>
      <c r="C23" s="72">
        <f>C24</f>
        <v>30</v>
      </c>
      <c r="D23" s="72">
        <f>D24</f>
        <v>30</v>
      </c>
      <c r="E23" s="71">
        <f t="shared" si="0"/>
        <v>0</v>
      </c>
      <c r="F23" s="72">
        <f t="shared" si="2"/>
        <v>100</v>
      </c>
    </row>
    <row r="24" spans="1:6" ht="33.75" customHeight="1">
      <c r="A24" s="210" t="s">
        <v>330</v>
      </c>
      <c r="B24" s="212" t="s">
        <v>331</v>
      </c>
      <c r="C24" s="72">
        <v>30</v>
      </c>
      <c r="D24" s="71">
        <v>30</v>
      </c>
      <c r="E24" s="71">
        <f t="shared" si="0"/>
        <v>0</v>
      </c>
      <c r="F24" s="72">
        <f t="shared" si="2"/>
        <v>100</v>
      </c>
    </row>
    <row r="25" spans="1:6" s="63" customFormat="1" ht="24.75" customHeight="1">
      <c r="A25" s="76" t="s">
        <v>210</v>
      </c>
      <c r="B25" s="77" t="s">
        <v>211</v>
      </c>
      <c r="C25" s="78">
        <f>C26+C28</f>
        <v>2464000</v>
      </c>
      <c r="D25" s="78">
        <f>D26+D28</f>
        <v>2542972.4900000002</v>
      </c>
      <c r="E25" s="69">
        <f t="shared" si="0"/>
        <v>78972.490000000224</v>
      </c>
      <c r="F25" s="70">
        <f t="shared" ref="F25:F68" si="3">D25/C25*100</f>
        <v>103.20505235389612</v>
      </c>
    </row>
    <row r="26" spans="1:6" ht="24" customHeight="1">
      <c r="A26" s="204" t="s">
        <v>212</v>
      </c>
      <c r="B26" s="80" t="s">
        <v>213</v>
      </c>
      <c r="C26" s="81">
        <f>C27</f>
        <v>458000</v>
      </c>
      <c r="D26" s="81">
        <f>D27</f>
        <v>518023.28</v>
      </c>
      <c r="E26" s="71">
        <f t="shared" si="0"/>
        <v>60023.280000000028</v>
      </c>
      <c r="F26" s="72">
        <f t="shared" si="3"/>
        <v>113.10551965065503</v>
      </c>
    </row>
    <row r="27" spans="1:6" ht="76.150000000000006" customHeight="1">
      <c r="A27" s="204" t="s">
        <v>214</v>
      </c>
      <c r="B27" s="74" t="s">
        <v>215</v>
      </c>
      <c r="C27" s="81">
        <v>458000</v>
      </c>
      <c r="D27" s="71">
        <v>518023.28</v>
      </c>
      <c r="E27" s="71">
        <f t="shared" si="0"/>
        <v>60023.280000000028</v>
      </c>
      <c r="F27" s="72">
        <f t="shared" si="3"/>
        <v>113.10551965065503</v>
      </c>
    </row>
    <row r="28" spans="1:6" ht="21.75" customHeight="1">
      <c r="A28" s="204" t="s">
        <v>216</v>
      </c>
      <c r="B28" s="74" t="s">
        <v>217</v>
      </c>
      <c r="C28" s="72">
        <f>C32+C34</f>
        <v>2006000</v>
      </c>
      <c r="D28" s="72">
        <f>D32+D34</f>
        <v>2024949.21</v>
      </c>
      <c r="E28" s="71">
        <f t="shared" si="0"/>
        <v>18949.209999999963</v>
      </c>
      <c r="F28" s="72">
        <f t="shared" si="3"/>
        <v>100.94462662013959</v>
      </c>
    </row>
    <row r="29" spans="1:6" ht="131.25" hidden="1">
      <c r="A29" s="204" t="s">
        <v>218</v>
      </c>
      <c r="B29" s="74" t="s">
        <v>219</v>
      </c>
      <c r="C29" s="71">
        <v>840</v>
      </c>
      <c r="D29" s="71">
        <v>1030.2</v>
      </c>
      <c r="E29" s="71">
        <f t="shared" si="0"/>
        <v>190.20000000000005</v>
      </c>
      <c r="F29" s="72">
        <f t="shared" si="3"/>
        <v>122.64285714285714</v>
      </c>
    </row>
    <row r="30" spans="1:6" ht="12.75" hidden="1" customHeight="1">
      <c r="A30" s="82" t="s">
        <v>220</v>
      </c>
      <c r="B30" s="74" t="s">
        <v>221</v>
      </c>
      <c r="C30" s="72">
        <v>3</v>
      </c>
      <c r="D30" s="71">
        <v>3.8</v>
      </c>
      <c r="E30" s="71">
        <f t="shared" si="0"/>
        <v>0.79999999999999982</v>
      </c>
      <c r="F30" s="72">
        <f t="shared" si="3"/>
        <v>126.66666666666666</v>
      </c>
    </row>
    <row r="31" spans="1:6" ht="0.75" customHeight="1">
      <c r="A31" s="204" t="s">
        <v>222</v>
      </c>
      <c r="B31" s="74" t="s">
        <v>223</v>
      </c>
      <c r="C31" s="71">
        <v>4272</v>
      </c>
      <c r="D31" s="71">
        <v>4380.1000000000004</v>
      </c>
      <c r="E31" s="71">
        <f t="shared" si="0"/>
        <v>108.10000000000036</v>
      </c>
      <c r="F31" s="72">
        <f t="shared" si="3"/>
        <v>102.53043071161049</v>
      </c>
    </row>
    <row r="32" spans="1:6" ht="23.25" customHeight="1">
      <c r="A32" s="204" t="s">
        <v>224</v>
      </c>
      <c r="B32" s="74" t="s">
        <v>225</v>
      </c>
      <c r="C32" s="71">
        <f>C33</f>
        <v>1026000</v>
      </c>
      <c r="D32" s="71">
        <f>D33</f>
        <v>653675.15</v>
      </c>
      <c r="E32" s="71">
        <f t="shared" si="0"/>
        <v>-372324.85</v>
      </c>
      <c r="F32" s="72">
        <f t="shared" si="3"/>
        <v>63.711028265107217</v>
      </c>
    </row>
    <row r="33" spans="1:6" ht="74.25" customHeight="1">
      <c r="A33" s="204" t="s">
        <v>226</v>
      </c>
      <c r="B33" s="74" t="s">
        <v>227</v>
      </c>
      <c r="C33" s="71">
        <v>1026000</v>
      </c>
      <c r="D33" s="71">
        <v>653675.15</v>
      </c>
      <c r="E33" s="71">
        <f t="shared" si="0"/>
        <v>-372324.85</v>
      </c>
      <c r="F33" s="72">
        <f t="shared" si="3"/>
        <v>63.711028265107217</v>
      </c>
    </row>
    <row r="34" spans="1:6" ht="26.25" customHeight="1">
      <c r="A34" s="204" t="s">
        <v>228</v>
      </c>
      <c r="B34" s="74" t="s">
        <v>229</v>
      </c>
      <c r="C34" s="71">
        <f>C35</f>
        <v>980000</v>
      </c>
      <c r="D34" s="71">
        <f>D35</f>
        <v>1371274.06</v>
      </c>
      <c r="E34" s="71">
        <f t="shared" si="0"/>
        <v>391274.06000000006</v>
      </c>
      <c r="F34" s="72">
        <f t="shared" si="3"/>
        <v>139.92592448979593</v>
      </c>
    </row>
    <row r="35" spans="1:6" ht="76.5" customHeight="1">
      <c r="A35" s="204" t="s">
        <v>230</v>
      </c>
      <c r="B35" s="74" t="s">
        <v>231</v>
      </c>
      <c r="C35" s="71">
        <v>980000</v>
      </c>
      <c r="D35" s="71">
        <v>1371274.06</v>
      </c>
      <c r="E35" s="71">
        <f t="shared" si="0"/>
        <v>391274.06000000006</v>
      </c>
      <c r="F35" s="72">
        <f t="shared" si="3"/>
        <v>139.92592448979593</v>
      </c>
    </row>
    <row r="36" spans="1:6" s="63" customFormat="1" ht="74.25" customHeight="1">
      <c r="A36" s="76" t="s">
        <v>332</v>
      </c>
      <c r="B36" s="207" t="s">
        <v>232</v>
      </c>
      <c r="C36" s="84">
        <f>C37</f>
        <v>234000</v>
      </c>
      <c r="D36" s="84">
        <f>D37</f>
        <v>263504.33</v>
      </c>
      <c r="E36" s="69">
        <f t="shared" si="0"/>
        <v>29504.330000000016</v>
      </c>
      <c r="F36" s="70">
        <f t="shared" si="3"/>
        <v>112.60868803418805</v>
      </c>
    </row>
    <row r="37" spans="1:6" ht="152.25" customHeight="1">
      <c r="A37" s="205" t="s">
        <v>325</v>
      </c>
      <c r="B37" s="74" t="s">
        <v>233</v>
      </c>
      <c r="C37" s="85">
        <f>C41+C39</f>
        <v>234000</v>
      </c>
      <c r="D37" s="85">
        <f>D41+D39</f>
        <v>263504.33</v>
      </c>
      <c r="E37" s="71">
        <f t="shared" si="0"/>
        <v>29504.330000000016</v>
      </c>
      <c r="F37" s="72">
        <f t="shared" si="3"/>
        <v>112.60868803418805</v>
      </c>
    </row>
    <row r="38" spans="1:6" ht="150" hidden="1">
      <c r="A38" s="204" t="s">
        <v>234</v>
      </c>
      <c r="B38" s="74" t="s">
        <v>235</v>
      </c>
      <c r="C38" s="72"/>
      <c r="D38" s="71">
        <v>0.4</v>
      </c>
      <c r="E38" s="71">
        <f t="shared" si="0"/>
        <v>0.4</v>
      </c>
      <c r="F38" s="72" t="e">
        <f t="shared" si="3"/>
        <v>#DIV/0!</v>
      </c>
    </row>
    <row r="39" spans="1:6" ht="171" customHeight="1">
      <c r="A39" s="225" t="s">
        <v>383</v>
      </c>
      <c r="B39" s="74" t="s">
        <v>334</v>
      </c>
      <c r="C39" s="72">
        <f>C40</f>
        <v>95000</v>
      </c>
      <c r="D39" s="72">
        <f>D40</f>
        <v>97565.2</v>
      </c>
      <c r="E39" s="71">
        <f t="shared" si="0"/>
        <v>2565.1999999999971</v>
      </c>
      <c r="F39" s="72">
        <f t="shared" si="3"/>
        <v>102.7002105263158</v>
      </c>
    </row>
    <row r="40" spans="1:6" ht="133.5" customHeight="1">
      <c r="A40" s="225" t="s">
        <v>382</v>
      </c>
      <c r="B40" s="74" t="s">
        <v>333</v>
      </c>
      <c r="C40" s="72">
        <v>95000</v>
      </c>
      <c r="D40" s="71">
        <v>97565.2</v>
      </c>
      <c r="E40" s="71">
        <f t="shared" si="0"/>
        <v>2565.1999999999971</v>
      </c>
      <c r="F40" s="72">
        <f t="shared" si="3"/>
        <v>102.7002105263158</v>
      </c>
    </row>
    <row r="41" spans="1:6" ht="129.75" customHeight="1">
      <c r="A41" s="204" t="s">
        <v>236</v>
      </c>
      <c r="B41" s="74" t="s">
        <v>237</v>
      </c>
      <c r="C41" s="72">
        <f>C42</f>
        <v>139000</v>
      </c>
      <c r="D41" s="72">
        <f>D42</f>
        <v>165939.13</v>
      </c>
      <c r="E41" s="71">
        <f t="shared" si="0"/>
        <v>26939.130000000005</v>
      </c>
      <c r="F41" s="72">
        <f t="shared" si="3"/>
        <v>119.3806690647482</v>
      </c>
    </row>
    <row r="42" spans="1:6" ht="106.5" customHeight="1">
      <c r="A42" s="204" t="s">
        <v>238</v>
      </c>
      <c r="B42" s="74" t="s">
        <v>239</v>
      </c>
      <c r="C42" s="72">
        <v>139000</v>
      </c>
      <c r="D42" s="71">
        <v>165939.13</v>
      </c>
      <c r="E42" s="71">
        <f t="shared" si="0"/>
        <v>26939.130000000005</v>
      </c>
      <c r="F42" s="72">
        <f t="shared" si="3"/>
        <v>119.3806690647482</v>
      </c>
    </row>
    <row r="43" spans="1:6" s="63" customFormat="1" ht="78" hidden="1" customHeight="1">
      <c r="A43" s="76" t="s">
        <v>240</v>
      </c>
      <c r="B43" s="83" t="s">
        <v>241</v>
      </c>
      <c r="C43" s="70">
        <f t="shared" ref="C43:D45" si="4">C44</f>
        <v>0</v>
      </c>
      <c r="D43" s="70">
        <f t="shared" si="4"/>
        <v>0</v>
      </c>
      <c r="E43" s="69">
        <f t="shared" si="0"/>
        <v>0</v>
      </c>
      <c r="F43" s="70" t="e">
        <f t="shared" si="3"/>
        <v>#DIV/0!</v>
      </c>
    </row>
    <row r="44" spans="1:6" ht="21" hidden="1" customHeight="1">
      <c r="A44" s="204" t="s">
        <v>242</v>
      </c>
      <c r="B44" s="74" t="s">
        <v>243</v>
      </c>
      <c r="C44" s="72">
        <f t="shared" si="4"/>
        <v>0</v>
      </c>
      <c r="D44" s="72">
        <f t="shared" si="4"/>
        <v>0</v>
      </c>
      <c r="E44" s="71">
        <f t="shared" si="0"/>
        <v>0</v>
      </c>
      <c r="F44" s="72" t="e">
        <f t="shared" si="3"/>
        <v>#DIV/0!</v>
      </c>
    </row>
    <row r="45" spans="1:6" ht="34.5" hidden="1" customHeight="1">
      <c r="A45" s="204" t="s">
        <v>244</v>
      </c>
      <c r="B45" s="74" t="s">
        <v>245</v>
      </c>
      <c r="C45" s="72">
        <f t="shared" si="4"/>
        <v>0</v>
      </c>
      <c r="D45" s="72">
        <f t="shared" si="4"/>
        <v>0</v>
      </c>
      <c r="E45" s="71">
        <f t="shared" si="0"/>
        <v>0</v>
      </c>
      <c r="F45" s="72" t="e">
        <f t="shared" si="3"/>
        <v>#DIV/0!</v>
      </c>
    </row>
    <row r="46" spans="1:6" ht="40.5" hidden="1" customHeight="1">
      <c r="A46" s="204" t="s">
        <v>246</v>
      </c>
      <c r="B46" s="74" t="s">
        <v>247</v>
      </c>
      <c r="C46" s="72">
        <v>0</v>
      </c>
      <c r="D46" s="71">
        <v>0</v>
      </c>
      <c r="E46" s="71">
        <f t="shared" si="0"/>
        <v>0</v>
      </c>
      <c r="F46" s="72" t="e">
        <f t="shared" si="3"/>
        <v>#DIV/0!</v>
      </c>
    </row>
    <row r="47" spans="1:6" s="63" customFormat="1" ht="53.25" customHeight="1">
      <c r="A47" s="76" t="s">
        <v>248</v>
      </c>
      <c r="B47" s="83" t="s">
        <v>249</v>
      </c>
      <c r="C47" s="86" t="str">
        <f>C48</f>
        <v>350</v>
      </c>
      <c r="D47" s="86">
        <f>D48</f>
        <v>684</v>
      </c>
      <c r="E47" s="69">
        <f t="shared" si="0"/>
        <v>334</v>
      </c>
      <c r="F47" s="70">
        <f t="shared" si="3"/>
        <v>195.42857142857142</v>
      </c>
    </row>
    <row r="48" spans="1:6" ht="150" customHeight="1">
      <c r="A48" s="204" t="s">
        <v>250</v>
      </c>
      <c r="B48" s="74" t="s">
        <v>251</v>
      </c>
      <c r="C48" s="87" t="s">
        <v>390</v>
      </c>
      <c r="D48" s="71">
        <f>D49</f>
        <v>684</v>
      </c>
      <c r="E48" s="71">
        <f>D48-C48</f>
        <v>334</v>
      </c>
      <c r="F48" s="72">
        <f t="shared" si="3"/>
        <v>195.42857142857142</v>
      </c>
    </row>
    <row r="49" spans="1:7" ht="170.25" customHeight="1">
      <c r="A49" s="226" t="s">
        <v>387</v>
      </c>
      <c r="B49" s="74" t="s">
        <v>389</v>
      </c>
      <c r="C49" s="87" t="s">
        <v>390</v>
      </c>
      <c r="D49" s="71">
        <f>D50</f>
        <v>684</v>
      </c>
      <c r="E49" s="71">
        <f t="shared" si="0"/>
        <v>334</v>
      </c>
      <c r="F49" s="72">
        <f t="shared" si="3"/>
        <v>195.42857142857142</v>
      </c>
    </row>
    <row r="50" spans="1:7" ht="165.75" customHeight="1">
      <c r="A50" s="226" t="s">
        <v>386</v>
      </c>
      <c r="B50" s="74" t="s">
        <v>388</v>
      </c>
      <c r="C50" s="87" t="s">
        <v>390</v>
      </c>
      <c r="D50" s="71">
        <v>684</v>
      </c>
      <c r="E50" s="71">
        <f t="shared" si="0"/>
        <v>334</v>
      </c>
      <c r="F50" s="72">
        <f t="shared" si="3"/>
        <v>195.42857142857142</v>
      </c>
      <c r="G50" s="71"/>
    </row>
    <row r="51" spans="1:7" s="63" customFormat="1" ht="39" customHeight="1">
      <c r="A51" s="76" t="s">
        <v>335</v>
      </c>
      <c r="B51" s="83" t="s">
        <v>252</v>
      </c>
      <c r="C51" s="86">
        <f>C52</f>
        <v>3000</v>
      </c>
      <c r="D51" s="86">
        <f>D52</f>
        <v>4700</v>
      </c>
      <c r="E51" s="69">
        <f t="shared" si="0"/>
        <v>1700</v>
      </c>
      <c r="F51" s="70">
        <f t="shared" si="3"/>
        <v>156.66666666666666</v>
      </c>
    </row>
    <row r="52" spans="1:7" ht="78.75" customHeight="1">
      <c r="A52" s="205" t="s">
        <v>326</v>
      </c>
      <c r="B52" s="74" t="s">
        <v>253</v>
      </c>
      <c r="C52" s="88">
        <f>C53</f>
        <v>3000</v>
      </c>
      <c r="D52" s="88">
        <f>D53</f>
        <v>4700</v>
      </c>
      <c r="E52" s="71">
        <f t="shared" si="0"/>
        <v>1700</v>
      </c>
      <c r="F52" s="72">
        <f t="shared" si="3"/>
        <v>156.66666666666666</v>
      </c>
    </row>
    <row r="53" spans="1:7" ht="102" customHeight="1">
      <c r="A53" s="205" t="s">
        <v>327</v>
      </c>
      <c r="B53" s="74" t="s">
        <v>254</v>
      </c>
      <c r="C53" s="88">
        <v>3000</v>
      </c>
      <c r="D53" s="89">
        <v>4700</v>
      </c>
      <c r="E53" s="71">
        <f t="shared" si="0"/>
        <v>1700</v>
      </c>
      <c r="F53" s="72">
        <f t="shared" si="3"/>
        <v>156.66666666666666</v>
      </c>
    </row>
    <row r="54" spans="1:7" s="63" customFormat="1" ht="37.5" customHeight="1">
      <c r="A54" s="76" t="s">
        <v>336</v>
      </c>
      <c r="B54" s="83" t="s">
        <v>255</v>
      </c>
      <c r="C54" s="90">
        <f>C55+C67</f>
        <v>3379900</v>
      </c>
      <c r="D54" s="90">
        <f>D55+D67</f>
        <v>3344653.05</v>
      </c>
      <c r="E54" s="91">
        <f t="shared" si="0"/>
        <v>-35246.950000000186</v>
      </c>
      <c r="F54" s="70">
        <f t="shared" si="3"/>
        <v>98.957159975147192</v>
      </c>
    </row>
    <row r="55" spans="1:7" ht="38.1" customHeight="1">
      <c r="A55" s="209" t="s">
        <v>337</v>
      </c>
      <c r="B55" s="74" t="s">
        <v>256</v>
      </c>
      <c r="C55" s="92">
        <f>C56+C59+C62</f>
        <v>3377900</v>
      </c>
      <c r="D55" s="92">
        <f>D56+D59+D62</f>
        <v>3342653.05</v>
      </c>
      <c r="E55" s="93">
        <f t="shared" si="0"/>
        <v>-35246.950000000186</v>
      </c>
      <c r="F55" s="72">
        <f t="shared" si="3"/>
        <v>98.956542526421728</v>
      </c>
    </row>
    <row r="56" spans="1:7" ht="35.85" customHeight="1">
      <c r="A56" s="226" t="s">
        <v>391</v>
      </c>
      <c r="B56" s="74" t="s">
        <v>395</v>
      </c>
      <c r="C56" s="72">
        <f>C57</f>
        <v>1836500</v>
      </c>
      <c r="D56" s="72">
        <f>D57</f>
        <v>1836500</v>
      </c>
      <c r="E56" s="94">
        <f t="shared" si="0"/>
        <v>0</v>
      </c>
      <c r="F56" s="72">
        <f t="shared" si="3"/>
        <v>100</v>
      </c>
    </row>
    <row r="57" spans="1:7" ht="41.25" customHeight="1">
      <c r="A57" s="226" t="s">
        <v>392</v>
      </c>
      <c r="B57" s="74" t="s">
        <v>257</v>
      </c>
      <c r="C57" s="72">
        <f>C58</f>
        <v>1836500</v>
      </c>
      <c r="D57" s="72">
        <f>D58</f>
        <v>1836500</v>
      </c>
      <c r="E57" s="94">
        <f t="shared" si="0"/>
        <v>0</v>
      </c>
      <c r="F57" s="72">
        <f t="shared" si="3"/>
        <v>100</v>
      </c>
    </row>
    <row r="58" spans="1:7" ht="55.5" customHeight="1">
      <c r="A58" s="226" t="s">
        <v>393</v>
      </c>
      <c r="B58" s="74" t="s">
        <v>394</v>
      </c>
      <c r="C58" s="72">
        <v>1836500</v>
      </c>
      <c r="D58" s="72">
        <v>1836500</v>
      </c>
      <c r="E58" s="94">
        <f t="shared" si="0"/>
        <v>0</v>
      </c>
      <c r="F58" s="72">
        <f t="shared" si="3"/>
        <v>100</v>
      </c>
    </row>
    <row r="59" spans="1:7" ht="54.75" customHeight="1">
      <c r="A59" s="226" t="s">
        <v>396</v>
      </c>
      <c r="B59" s="74" t="s">
        <v>397</v>
      </c>
      <c r="C59" s="72">
        <f>C60</f>
        <v>1351600</v>
      </c>
      <c r="D59" s="72">
        <f>D60</f>
        <v>1316353.05</v>
      </c>
      <c r="E59" s="94">
        <f t="shared" si="0"/>
        <v>-35246.949999999953</v>
      </c>
      <c r="F59" s="72">
        <f t="shared" si="3"/>
        <v>97.392205534181713</v>
      </c>
    </row>
    <row r="60" spans="1:7" ht="19.350000000000001" customHeight="1">
      <c r="A60" s="226" t="s">
        <v>398</v>
      </c>
      <c r="B60" s="74" t="s">
        <v>258</v>
      </c>
      <c r="C60" s="72">
        <f>C61</f>
        <v>1351600</v>
      </c>
      <c r="D60" s="72">
        <f>D61</f>
        <v>1316353.05</v>
      </c>
      <c r="E60" s="94">
        <f t="shared" si="0"/>
        <v>-35246.949999999953</v>
      </c>
      <c r="F60" s="72">
        <f t="shared" si="3"/>
        <v>97.392205534181713</v>
      </c>
    </row>
    <row r="61" spans="1:7" ht="35.25" customHeight="1">
      <c r="A61" s="226" t="s">
        <v>400</v>
      </c>
      <c r="B61" s="74" t="s">
        <v>399</v>
      </c>
      <c r="C61" s="72">
        <v>1351600</v>
      </c>
      <c r="D61" s="71">
        <v>1316353.05</v>
      </c>
      <c r="E61" s="94">
        <f t="shared" si="0"/>
        <v>-35246.949999999953</v>
      </c>
      <c r="F61" s="72">
        <f t="shared" si="3"/>
        <v>97.392205534181713</v>
      </c>
    </row>
    <row r="62" spans="1:7" ht="42.75" customHeight="1">
      <c r="A62" s="226" t="s">
        <v>401</v>
      </c>
      <c r="B62" s="95" t="s">
        <v>402</v>
      </c>
      <c r="C62" s="96">
        <f>C63+C65</f>
        <v>189800</v>
      </c>
      <c r="D62" s="96">
        <f>D63+D65</f>
        <v>189800</v>
      </c>
      <c r="E62" s="94">
        <f t="shared" si="0"/>
        <v>0</v>
      </c>
      <c r="F62" s="72">
        <f t="shared" si="3"/>
        <v>100</v>
      </c>
    </row>
    <row r="63" spans="1:7" ht="57.75" customHeight="1">
      <c r="A63" s="97" t="s">
        <v>403</v>
      </c>
      <c r="B63" s="95" t="s">
        <v>260</v>
      </c>
      <c r="C63" s="96">
        <f>C64</f>
        <v>3800</v>
      </c>
      <c r="D63" s="96">
        <f>D64</f>
        <v>3800</v>
      </c>
      <c r="E63" s="94">
        <f t="shared" ref="E63:E64" si="5">D63-C63</f>
        <v>0</v>
      </c>
      <c r="F63" s="72">
        <f t="shared" ref="F63:F64" si="6">D63/C63*100</f>
        <v>100</v>
      </c>
    </row>
    <row r="64" spans="1:7" ht="60.75" customHeight="1">
      <c r="A64" s="97" t="s">
        <v>404</v>
      </c>
      <c r="B64" s="95" t="s">
        <v>408</v>
      </c>
      <c r="C64" s="96">
        <v>3800</v>
      </c>
      <c r="D64" s="98">
        <v>3800</v>
      </c>
      <c r="E64" s="94">
        <f t="shared" si="5"/>
        <v>0</v>
      </c>
      <c r="F64" s="72">
        <f t="shared" si="6"/>
        <v>100</v>
      </c>
    </row>
    <row r="65" spans="1:6" ht="75" customHeight="1">
      <c r="A65" s="226" t="s">
        <v>405</v>
      </c>
      <c r="B65" s="95" t="s">
        <v>259</v>
      </c>
      <c r="C65" s="96">
        <f>C66</f>
        <v>186000</v>
      </c>
      <c r="D65" s="96">
        <f>D66</f>
        <v>186000</v>
      </c>
      <c r="E65" s="94">
        <f t="shared" si="0"/>
        <v>0</v>
      </c>
      <c r="F65" s="72">
        <f t="shared" si="3"/>
        <v>100</v>
      </c>
    </row>
    <row r="66" spans="1:6" ht="53.25" customHeight="1">
      <c r="A66" s="97" t="s">
        <v>406</v>
      </c>
      <c r="B66" s="95" t="s">
        <v>407</v>
      </c>
      <c r="C66" s="96">
        <v>186000</v>
      </c>
      <c r="D66" s="96">
        <v>186000</v>
      </c>
      <c r="E66" s="94">
        <f t="shared" si="0"/>
        <v>0</v>
      </c>
      <c r="F66" s="72">
        <f t="shared" si="3"/>
        <v>100</v>
      </c>
    </row>
    <row r="67" spans="1:6" s="63" customFormat="1" ht="223.5" customHeight="1">
      <c r="A67" s="99" t="s">
        <v>409</v>
      </c>
      <c r="B67" s="100" t="s">
        <v>410</v>
      </c>
      <c r="C67" s="101">
        <f>C68</f>
        <v>2000</v>
      </c>
      <c r="D67" s="101">
        <f>D68</f>
        <v>2000</v>
      </c>
      <c r="E67" s="102">
        <f>D67-C67</f>
        <v>0</v>
      </c>
      <c r="F67" s="72">
        <f t="shared" si="3"/>
        <v>100</v>
      </c>
    </row>
    <row r="68" spans="1:6" ht="104.25" customHeight="1">
      <c r="A68" s="97" t="s">
        <v>411</v>
      </c>
      <c r="B68" s="95" t="s">
        <v>412</v>
      </c>
      <c r="C68" s="98">
        <v>2000</v>
      </c>
      <c r="D68" s="98">
        <v>2000</v>
      </c>
      <c r="E68" s="94">
        <f>D68-C68</f>
        <v>0</v>
      </c>
      <c r="F68" s="72">
        <f t="shared" si="3"/>
        <v>100</v>
      </c>
    </row>
    <row r="69" spans="1:6" s="216" customFormat="1" ht="65.25" customHeight="1">
      <c r="A69" s="213" t="s">
        <v>173</v>
      </c>
      <c r="B69" s="213"/>
      <c r="C69" s="214"/>
      <c r="D69" s="213"/>
      <c r="E69" s="215" t="s">
        <v>174</v>
      </c>
    </row>
    <row r="70" spans="1:6">
      <c r="E70" s="106" t="s">
        <v>261</v>
      </c>
    </row>
  </sheetData>
  <sheetProtection selectLockedCells="1" selectUnlockedCells="1"/>
  <mergeCells count="10">
    <mergeCell ref="C1:F1"/>
    <mergeCell ref="C2:F2"/>
    <mergeCell ref="A3:F3"/>
    <mergeCell ref="A4:F4"/>
    <mergeCell ref="A5:A7"/>
    <mergeCell ref="B5:B7"/>
    <mergeCell ref="C5:C7"/>
    <mergeCell ref="D5:D7"/>
    <mergeCell ref="E5:E7"/>
    <mergeCell ref="F5:F7"/>
  </mergeCells>
  <pageMargins left="0.39370078740157483" right="0.19685039370078741" top="0.39370078740157483" bottom="0.51181102362204722" header="0.51181102362204722" footer="0.51181102362204722"/>
  <pageSetup paperSize="9" scale="88" firstPageNumber="0" orientation="landscape" horizontalDpi="300" verticalDpi="300" r:id="rId1"/>
  <headerFooter alignWithMargins="0">
    <oddFooter>&amp;CСтраница &amp;P</oddFooter>
  </headerFooter>
  <rowBreaks count="4" manualBreakCount="4">
    <brk id="36" max="5" man="1"/>
    <brk id="47" max="16383" man="1"/>
    <brk id="50" max="16383" man="1"/>
    <brk id="6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zoomScale="75" workbookViewId="0">
      <selection activeCell="I12" sqref="I12"/>
    </sheetView>
  </sheetViews>
  <sheetFormatPr defaultRowHeight="12.75"/>
  <cols>
    <col min="1" max="1" width="32" style="107" customWidth="1"/>
    <col min="2" max="2" width="43.28515625" style="107" customWidth="1"/>
    <col min="3" max="3" width="19.5703125" style="107" customWidth="1"/>
    <col min="4" max="4" width="21" style="107" customWidth="1"/>
    <col min="5" max="5" width="16.85546875" style="107" customWidth="1"/>
    <col min="6" max="6" width="13.28515625" style="107" customWidth="1"/>
    <col min="7" max="256" width="9.140625" style="107"/>
    <col min="257" max="257" width="32" style="107" customWidth="1"/>
    <col min="258" max="258" width="43.28515625" style="107" customWidth="1"/>
    <col min="259" max="259" width="19.5703125" style="107" customWidth="1"/>
    <col min="260" max="260" width="21" style="107" customWidth="1"/>
    <col min="261" max="261" width="16.85546875" style="107" customWidth="1"/>
    <col min="262" max="262" width="13.28515625" style="107" customWidth="1"/>
    <col min="263" max="512" width="9.140625" style="107"/>
    <col min="513" max="513" width="32" style="107" customWidth="1"/>
    <col min="514" max="514" width="43.28515625" style="107" customWidth="1"/>
    <col min="515" max="515" width="19.5703125" style="107" customWidth="1"/>
    <col min="516" max="516" width="21" style="107" customWidth="1"/>
    <col min="517" max="517" width="16.85546875" style="107" customWidth="1"/>
    <col min="518" max="518" width="13.28515625" style="107" customWidth="1"/>
    <col min="519" max="768" width="9.140625" style="107"/>
    <col min="769" max="769" width="32" style="107" customWidth="1"/>
    <col min="770" max="770" width="43.28515625" style="107" customWidth="1"/>
    <col min="771" max="771" width="19.5703125" style="107" customWidth="1"/>
    <col min="772" max="772" width="21" style="107" customWidth="1"/>
    <col min="773" max="773" width="16.85546875" style="107" customWidth="1"/>
    <col min="774" max="774" width="13.28515625" style="107" customWidth="1"/>
    <col min="775" max="1024" width="9.140625" style="107"/>
    <col min="1025" max="1025" width="32" style="107" customWidth="1"/>
    <col min="1026" max="1026" width="43.28515625" style="107" customWidth="1"/>
    <col min="1027" max="1027" width="19.5703125" style="107" customWidth="1"/>
    <col min="1028" max="1028" width="21" style="107" customWidth="1"/>
    <col min="1029" max="1029" width="16.85546875" style="107" customWidth="1"/>
    <col min="1030" max="1030" width="13.28515625" style="107" customWidth="1"/>
    <col min="1031" max="1280" width="9.140625" style="107"/>
    <col min="1281" max="1281" width="32" style="107" customWidth="1"/>
    <col min="1282" max="1282" width="43.28515625" style="107" customWidth="1"/>
    <col min="1283" max="1283" width="19.5703125" style="107" customWidth="1"/>
    <col min="1284" max="1284" width="21" style="107" customWidth="1"/>
    <col min="1285" max="1285" width="16.85546875" style="107" customWidth="1"/>
    <col min="1286" max="1286" width="13.28515625" style="107" customWidth="1"/>
    <col min="1287" max="1536" width="9.140625" style="107"/>
    <col min="1537" max="1537" width="32" style="107" customWidth="1"/>
    <col min="1538" max="1538" width="43.28515625" style="107" customWidth="1"/>
    <col min="1539" max="1539" width="19.5703125" style="107" customWidth="1"/>
    <col min="1540" max="1540" width="21" style="107" customWidth="1"/>
    <col min="1541" max="1541" width="16.85546875" style="107" customWidth="1"/>
    <col min="1542" max="1542" width="13.28515625" style="107" customWidth="1"/>
    <col min="1543" max="1792" width="9.140625" style="107"/>
    <col min="1793" max="1793" width="32" style="107" customWidth="1"/>
    <col min="1794" max="1794" width="43.28515625" style="107" customWidth="1"/>
    <col min="1795" max="1795" width="19.5703125" style="107" customWidth="1"/>
    <col min="1796" max="1796" width="21" style="107" customWidth="1"/>
    <col min="1797" max="1797" width="16.85546875" style="107" customWidth="1"/>
    <col min="1798" max="1798" width="13.28515625" style="107" customWidth="1"/>
    <col min="1799" max="2048" width="9.140625" style="107"/>
    <col min="2049" max="2049" width="32" style="107" customWidth="1"/>
    <col min="2050" max="2050" width="43.28515625" style="107" customWidth="1"/>
    <col min="2051" max="2051" width="19.5703125" style="107" customWidth="1"/>
    <col min="2052" max="2052" width="21" style="107" customWidth="1"/>
    <col min="2053" max="2053" width="16.85546875" style="107" customWidth="1"/>
    <col min="2054" max="2054" width="13.28515625" style="107" customWidth="1"/>
    <col min="2055" max="2304" width="9.140625" style="107"/>
    <col min="2305" max="2305" width="32" style="107" customWidth="1"/>
    <col min="2306" max="2306" width="43.28515625" style="107" customWidth="1"/>
    <col min="2307" max="2307" width="19.5703125" style="107" customWidth="1"/>
    <col min="2308" max="2308" width="21" style="107" customWidth="1"/>
    <col min="2309" max="2309" width="16.85546875" style="107" customWidth="1"/>
    <col min="2310" max="2310" width="13.28515625" style="107" customWidth="1"/>
    <col min="2311" max="2560" width="9.140625" style="107"/>
    <col min="2561" max="2561" width="32" style="107" customWidth="1"/>
    <col min="2562" max="2562" width="43.28515625" style="107" customWidth="1"/>
    <col min="2563" max="2563" width="19.5703125" style="107" customWidth="1"/>
    <col min="2564" max="2564" width="21" style="107" customWidth="1"/>
    <col min="2565" max="2565" width="16.85546875" style="107" customWidth="1"/>
    <col min="2566" max="2566" width="13.28515625" style="107" customWidth="1"/>
    <col min="2567" max="2816" width="9.140625" style="107"/>
    <col min="2817" max="2817" width="32" style="107" customWidth="1"/>
    <col min="2818" max="2818" width="43.28515625" style="107" customWidth="1"/>
    <col min="2819" max="2819" width="19.5703125" style="107" customWidth="1"/>
    <col min="2820" max="2820" width="21" style="107" customWidth="1"/>
    <col min="2821" max="2821" width="16.85546875" style="107" customWidth="1"/>
    <col min="2822" max="2822" width="13.28515625" style="107" customWidth="1"/>
    <col min="2823" max="3072" width="9.140625" style="107"/>
    <col min="3073" max="3073" width="32" style="107" customWidth="1"/>
    <col min="3074" max="3074" width="43.28515625" style="107" customWidth="1"/>
    <col min="3075" max="3075" width="19.5703125" style="107" customWidth="1"/>
    <col min="3076" max="3076" width="21" style="107" customWidth="1"/>
    <col min="3077" max="3077" width="16.85546875" style="107" customWidth="1"/>
    <col min="3078" max="3078" width="13.28515625" style="107" customWidth="1"/>
    <col min="3079" max="3328" width="9.140625" style="107"/>
    <col min="3329" max="3329" width="32" style="107" customWidth="1"/>
    <col min="3330" max="3330" width="43.28515625" style="107" customWidth="1"/>
    <col min="3331" max="3331" width="19.5703125" style="107" customWidth="1"/>
    <col min="3332" max="3332" width="21" style="107" customWidth="1"/>
    <col min="3333" max="3333" width="16.85546875" style="107" customWidth="1"/>
    <col min="3334" max="3334" width="13.28515625" style="107" customWidth="1"/>
    <col min="3335" max="3584" width="9.140625" style="107"/>
    <col min="3585" max="3585" width="32" style="107" customWidth="1"/>
    <col min="3586" max="3586" width="43.28515625" style="107" customWidth="1"/>
    <col min="3587" max="3587" width="19.5703125" style="107" customWidth="1"/>
    <col min="3588" max="3588" width="21" style="107" customWidth="1"/>
    <col min="3589" max="3589" width="16.85546875" style="107" customWidth="1"/>
    <col min="3590" max="3590" width="13.28515625" style="107" customWidth="1"/>
    <col min="3591" max="3840" width="9.140625" style="107"/>
    <col min="3841" max="3841" width="32" style="107" customWidth="1"/>
    <col min="3842" max="3842" width="43.28515625" style="107" customWidth="1"/>
    <col min="3843" max="3843" width="19.5703125" style="107" customWidth="1"/>
    <col min="3844" max="3844" width="21" style="107" customWidth="1"/>
    <col min="3845" max="3845" width="16.85546875" style="107" customWidth="1"/>
    <col min="3846" max="3846" width="13.28515625" style="107" customWidth="1"/>
    <col min="3847" max="4096" width="9.140625" style="107"/>
    <col min="4097" max="4097" width="32" style="107" customWidth="1"/>
    <col min="4098" max="4098" width="43.28515625" style="107" customWidth="1"/>
    <col min="4099" max="4099" width="19.5703125" style="107" customWidth="1"/>
    <col min="4100" max="4100" width="21" style="107" customWidth="1"/>
    <col min="4101" max="4101" width="16.85546875" style="107" customWidth="1"/>
    <col min="4102" max="4102" width="13.28515625" style="107" customWidth="1"/>
    <col min="4103" max="4352" width="9.140625" style="107"/>
    <col min="4353" max="4353" width="32" style="107" customWidth="1"/>
    <col min="4354" max="4354" width="43.28515625" style="107" customWidth="1"/>
    <col min="4355" max="4355" width="19.5703125" style="107" customWidth="1"/>
    <col min="4356" max="4356" width="21" style="107" customWidth="1"/>
    <col min="4357" max="4357" width="16.85546875" style="107" customWidth="1"/>
    <col min="4358" max="4358" width="13.28515625" style="107" customWidth="1"/>
    <col min="4359" max="4608" width="9.140625" style="107"/>
    <col min="4609" max="4609" width="32" style="107" customWidth="1"/>
    <col min="4610" max="4610" width="43.28515625" style="107" customWidth="1"/>
    <col min="4611" max="4611" width="19.5703125" style="107" customWidth="1"/>
    <col min="4612" max="4612" width="21" style="107" customWidth="1"/>
    <col min="4613" max="4613" width="16.85546875" style="107" customWidth="1"/>
    <col min="4614" max="4614" width="13.28515625" style="107" customWidth="1"/>
    <col min="4615" max="4864" width="9.140625" style="107"/>
    <col min="4865" max="4865" width="32" style="107" customWidth="1"/>
    <col min="4866" max="4866" width="43.28515625" style="107" customWidth="1"/>
    <col min="4867" max="4867" width="19.5703125" style="107" customWidth="1"/>
    <col min="4868" max="4868" width="21" style="107" customWidth="1"/>
    <col min="4869" max="4869" width="16.85546875" style="107" customWidth="1"/>
    <col min="4870" max="4870" width="13.28515625" style="107" customWidth="1"/>
    <col min="4871" max="5120" width="9.140625" style="107"/>
    <col min="5121" max="5121" width="32" style="107" customWidth="1"/>
    <col min="5122" max="5122" width="43.28515625" style="107" customWidth="1"/>
    <col min="5123" max="5123" width="19.5703125" style="107" customWidth="1"/>
    <col min="5124" max="5124" width="21" style="107" customWidth="1"/>
    <col min="5125" max="5125" width="16.85546875" style="107" customWidth="1"/>
    <col min="5126" max="5126" width="13.28515625" style="107" customWidth="1"/>
    <col min="5127" max="5376" width="9.140625" style="107"/>
    <col min="5377" max="5377" width="32" style="107" customWidth="1"/>
    <col min="5378" max="5378" width="43.28515625" style="107" customWidth="1"/>
    <col min="5379" max="5379" width="19.5703125" style="107" customWidth="1"/>
    <col min="5380" max="5380" width="21" style="107" customWidth="1"/>
    <col min="5381" max="5381" width="16.85546875" style="107" customWidth="1"/>
    <col min="5382" max="5382" width="13.28515625" style="107" customWidth="1"/>
    <col min="5383" max="5632" width="9.140625" style="107"/>
    <col min="5633" max="5633" width="32" style="107" customWidth="1"/>
    <col min="5634" max="5634" width="43.28515625" style="107" customWidth="1"/>
    <col min="5635" max="5635" width="19.5703125" style="107" customWidth="1"/>
    <col min="5636" max="5636" width="21" style="107" customWidth="1"/>
    <col min="5637" max="5637" width="16.85546875" style="107" customWidth="1"/>
    <col min="5638" max="5638" width="13.28515625" style="107" customWidth="1"/>
    <col min="5639" max="5888" width="9.140625" style="107"/>
    <col min="5889" max="5889" width="32" style="107" customWidth="1"/>
    <col min="5890" max="5890" width="43.28515625" style="107" customWidth="1"/>
    <col min="5891" max="5891" width="19.5703125" style="107" customWidth="1"/>
    <col min="5892" max="5892" width="21" style="107" customWidth="1"/>
    <col min="5893" max="5893" width="16.85546875" style="107" customWidth="1"/>
    <col min="5894" max="5894" width="13.28515625" style="107" customWidth="1"/>
    <col min="5895" max="6144" width="9.140625" style="107"/>
    <col min="6145" max="6145" width="32" style="107" customWidth="1"/>
    <col min="6146" max="6146" width="43.28515625" style="107" customWidth="1"/>
    <col min="6147" max="6147" width="19.5703125" style="107" customWidth="1"/>
    <col min="6148" max="6148" width="21" style="107" customWidth="1"/>
    <col min="6149" max="6149" width="16.85546875" style="107" customWidth="1"/>
    <col min="6150" max="6150" width="13.28515625" style="107" customWidth="1"/>
    <col min="6151" max="6400" width="9.140625" style="107"/>
    <col min="6401" max="6401" width="32" style="107" customWidth="1"/>
    <col min="6402" max="6402" width="43.28515625" style="107" customWidth="1"/>
    <col min="6403" max="6403" width="19.5703125" style="107" customWidth="1"/>
    <col min="6404" max="6404" width="21" style="107" customWidth="1"/>
    <col min="6405" max="6405" width="16.85546875" style="107" customWidth="1"/>
    <col min="6406" max="6406" width="13.28515625" style="107" customWidth="1"/>
    <col min="6407" max="6656" width="9.140625" style="107"/>
    <col min="6657" max="6657" width="32" style="107" customWidth="1"/>
    <col min="6658" max="6658" width="43.28515625" style="107" customWidth="1"/>
    <col min="6659" max="6659" width="19.5703125" style="107" customWidth="1"/>
    <col min="6660" max="6660" width="21" style="107" customWidth="1"/>
    <col min="6661" max="6661" width="16.85546875" style="107" customWidth="1"/>
    <col min="6662" max="6662" width="13.28515625" style="107" customWidth="1"/>
    <col min="6663" max="6912" width="9.140625" style="107"/>
    <col min="6913" max="6913" width="32" style="107" customWidth="1"/>
    <col min="6914" max="6914" width="43.28515625" style="107" customWidth="1"/>
    <col min="6915" max="6915" width="19.5703125" style="107" customWidth="1"/>
    <col min="6916" max="6916" width="21" style="107" customWidth="1"/>
    <col min="6917" max="6917" width="16.85546875" style="107" customWidth="1"/>
    <col min="6918" max="6918" width="13.28515625" style="107" customWidth="1"/>
    <col min="6919" max="7168" width="9.140625" style="107"/>
    <col min="7169" max="7169" width="32" style="107" customWidth="1"/>
    <col min="7170" max="7170" width="43.28515625" style="107" customWidth="1"/>
    <col min="7171" max="7171" width="19.5703125" style="107" customWidth="1"/>
    <col min="7172" max="7172" width="21" style="107" customWidth="1"/>
    <col min="7173" max="7173" width="16.85546875" style="107" customWidth="1"/>
    <col min="7174" max="7174" width="13.28515625" style="107" customWidth="1"/>
    <col min="7175" max="7424" width="9.140625" style="107"/>
    <col min="7425" max="7425" width="32" style="107" customWidth="1"/>
    <col min="7426" max="7426" width="43.28515625" style="107" customWidth="1"/>
    <col min="7427" max="7427" width="19.5703125" style="107" customWidth="1"/>
    <col min="7428" max="7428" width="21" style="107" customWidth="1"/>
    <col min="7429" max="7429" width="16.85546875" style="107" customWidth="1"/>
    <col min="7430" max="7430" width="13.28515625" style="107" customWidth="1"/>
    <col min="7431" max="7680" width="9.140625" style="107"/>
    <col min="7681" max="7681" width="32" style="107" customWidth="1"/>
    <col min="7682" max="7682" width="43.28515625" style="107" customWidth="1"/>
    <col min="7683" max="7683" width="19.5703125" style="107" customWidth="1"/>
    <col min="7684" max="7684" width="21" style="107" customWidth="1"/>
    <col min="7685" max="7685" width="16.85546875" style="107" customWidth="1"/>
    <col min="7686" max="7686" width="13.28515625" style="107" customWidth="1"/>
    <col min="7687" max="7936" width="9.140625" style="107"/>
    <col min="7937" max="7937" width="32" style="107" customWidth="1"/>
    <col min="7938" max="7938" width="43.28515625" style="107" customWidth="1"/>
    <col min="7939" max="7939" width="19.5703125" style="107" customWidth="1"/>
    <col min="7940" max="7940" width="21" style="107" customWidth="1"/>
    <col min="7941" max="7941" width="16.85546875" style="107" customWidth="1"/>
    <col min="7942" max="7942" width="13.28515625" style="107" customWidth="1"/>
    <col min="7943" max="8192" width="9.140625" style="107"/>
    <col min="8193" max="8193" width="32" style="107" customWidth="1"/>
    <col min="8194" max="8194" width="43.28515625" style="107" customWidth="1"/>
    <col min="8195" max="8195" width="19.5703125" style="107" customWidth="1"/>
    <col min="8196" max="8196" width="21" style="107" customWidth="1"/>
    <col min="8197" max="8197" width="16.85546875" style="107" customWidth="1"/>
    <col min="8198" max="8198" width="13.28515625" style="107" customWidth="1"/>
    <col min="8199" max="8448" width="9.140625" style="107"/>
    <col min="8449" max="8449" width="32" style="107" customWidth="1"/>
    <col min="8450" max="8450" width="43.28515625" style="107" customWidth="1"/>
    <col min="8451" max="8451" width="19.5703125" style="107" customWidth="1"/>
    <col min="8452" max="8452" width="21" style="107" customWidth="1"/>
    <col min="8453" max="8453" width="16.85546875" style="107" customWidth="1"/>
    <col min="8454" max="8454" width="13.28515625" style="107" customWidth="1"/>
    <col min="8455" max="8704" width="9.140625" style="107"/>
    <col min="8705" max="8705" width="32" style="107" customWidth="1"/>
    <col min="8706" max="8706" width="43.28515625" style="107" customWidth="1"/>
    <col min="8707" max="8707" width="19.5703125" style="107" customWidth="1"/>
    <col min="8708" max="8708" width="21" style="107" customWidth="1"/>
    <col min="8709" max="8709" width="16.85546875" style="107" customWidth="1"/>
    <col min="8710" max="8710" width="13.28515625" style="107" customWidth="1"/>
    <col min="8711" max="8960" width="9.140625" style="107"/>
    <col min="8961" max="8961" width="32" style="107" customWidth="1"/>
    <col min="8962" max="8962" width="43.28515625" style="107" customWidth="1"/>
    <col min="8963" max="8963" width="19.5703125" style="107" customWidth="1"/>
    <col min="8964" max="8964" width="21" style="107" customWidth="1"/>
    <col min="8965" max="8965" width="16.85546875" style="107" customWidth="1"/>
    <col min="8966" max="8966" width="13.28515625" style="107" customWidth="1"/>
    <col min="8967" max="9216" width="9.140625" style="107"/>
    <col min="9217" max="9217" width="32" style="107" customWidth="1"/>
    <col min="9218" max="9218" width="43.28515625" style="107" customWidth="1"/>
    <col min="9219" max="9219" width="19.5703125" style="107" customWidth="1"/>
    <col min="9220" max="9220" width="21" style="107" customWidth="1"/>
    <col min="9221" max="9221" width="16.85546875" style="107" customWidth="1"/>
    <col min="9222" max="9222" width="13.28515625" style="107" customWidth="1"/>
    <col min="9223" max="9472" width="9.140625" style="107"/>
    <col min="9473" max="9473" width="32" style="107" customWidth="1"/>
    <col min="9474" max="9474" width="43.28515625" style="107" customWidth="1"/>
    <col min="9475" max="9475" width="19.5703125" style="107" customWidth="1"/>
    <col min="9476" max="9476" width="21" style="107" customWidth="1"/>
    <col min="9477" max="9477" width="16.85546875" style="107" customWidth="1"/>
    <col min="9478" max="9478" width="13.28515625" style="107" customWidth="1"/>
    <col min="9479" max="9728" width="9.140625" style="107"/>
    <col min="9729" max="9729" width="32" style="107" customWidth="1"/>
    <col min="9730" max="9730" width="43.28515625" style="107" customWidth="1"/>
    <col min="9731" max="9731" width="19.5703125" style="107" customWidth="1"/>
    <col min="9732" max="9732" width="21" style="107" customWidth="1"/>
    <col min="9733" max="9733" width="16.85546875" style="107" customWidth="1"/>
    <col min="9734" max="9734" width="13.28515625" style="107" customWidth="1"/>
    <col min="9735" max="9984" width="9.140625" style="107"/>
    <col min="9985" max="9985" width="32" style="107" customWidth="1"/>
    <col min="9986" max="9986" width="43.28515625" style="107" customWidth="1"/>
    <col min="9987" max="9987" width="19.5703125" style="107" customWidth="1"/>
    <col min="9988" max="9988" width="21" style="107" customWidth="1"/>
    <col min="9989" max="9989" width="16.85546875" style="107" customWidth="1"/>
    <col min="9990" max="9990" width="13.28515625" style="107" customWidth="1"/>
    <col min="9991" max="10240" width="9.140625" style="107"/>
    <col min="10241" max="10241" width="32" style="107" customWidth="1"/>
    <col min="10242" max="10242" width="43.28515625" style="107" customWidth="1"/>
    <col min="10243" max="10243" width="19.5703125" style="107" customWidth="1"/>
    <col min="10244" max="10244" width="21" style="107" customWidth="1"/>
    <col min="10245" max="10245" width="16.85546875" style="107" customWidth="1"/>
    <col min="10246" max="10246" width="13.28515625" style="107" customWidth="1"/>
    <col min="10247" max="10496" width="9.140625" style="107"/>
    <col min="10497" max="10497" width="32" style="107" customWidth="1"/>
    <col min="10498" max="10498" width="43.28515625" style="107" customWidth="1"/>
    <col min="10499" max="10499" width="19.5703125" style="107" customWidth="1"/>
    <col min="10500" max="10500" width="21" style="107" customWidth="1"/>
    <col min="10501" max="10501" width="16.85546875" style="107" customWidth="1"/>
    <col min="10502" max="10502" width="13.28515625" style="107" customWidth="1"/>
    <col min="10503" max="10752" width="9.140625" style="107"/>
    <col min="10753" max="10753" width="32" style="107" customWidth="1"/>
    <col min="10754" max="10754" width="43.28515625" style="107" customWidth="1"/>
    <col min="10755" max="10755" width="19.5703125" style="107" customWidth="1"/>
    <col min="10756" max="10756" width="21" style="107" customWidth="1"/>
    <col min="10757" max="10757" width="16.85546875" style="107" customWidth="1"/>
    <col min="10758" max="10758" width="13.28515625" style="107" customWidth="1"/>
    <col min="10759" max="11008" width="9.140625" style="107"/>
    <col min="11009" max="11009" width="32" style="107" customWidth="1"/>
    <col min="11010" max="11010" width="43.28515625" style="107" customWidth="1"/>
    <col min="11011" max="11011" width="19.5703125" style="107" customWidth="1"/>
    <col min="11012" max="11012" width="21" style="107" customWidth="1"/>
    <col min="11013" max="11013" width="16.85546875" style="107" customWidth="1"/>
    <col min="11014" max="11014" width="13.28515625" style="107" customWidth="1"/>
    <col min="11015" max="11264" width="9.140625" style="107"/>
    <col min="11265" max="11265" width="32" style="107" customWidth="1"/>
    <col min="11266" max="11266" width="43.28515625" style="107" customWidth="1"/>
    <col min="11267" max="11267" width="19.5703125" style="107" customWidth="1"/>
    <col min="11268" max="11268" width="21" style="107" customWidth="1"/>
    <col min="11269" max="11269" width="16.85546875" style="107" customWidth="1"/>
    <col min="11270" max="11270" width="13.28515625" style="107" customWidth="1"/>
    <col min="11271" max="11520" width="9.140625" style="107"/>
    <col min="11521" max="11521" width="32" style="107" customWidth="1"/>
    <col min="11522" max="11522" width="43.28515625" style="107" customWidth="1"/>
    <col min="11523" max="11523" width="19.5703125" style="107" customWidth="1"/>
    <col min="11524" max="11524" width="21" style="107" customWidth="1"/>
    <col min="11525" max="11525" width="16.85546875" style="107" customWidth="1"/>
    <col min="11526" max="11526" width="13.28515625" style="107" customWidth="1"/>
    <col min="11527" max="11776" width="9.140625" style="107"/>
    <col min="11777" max="11777" width="32" style="107" customWidth="1"/>
    <col min="11778" max="11778" width="43.28515625" style="107" customWidth="1"/>
    <col min="11779" max="11779" width="19.5703125" style="107" customWidth="1"/>
    <col min="11780" max="11780" width="21" style="107" customWidth="1"/>
    <col min="11781" max="11781" width="16.85546875" style="107" customWidth="1"/>
    <col min="11782" max="11782" width="13.28515625" style="107" customWidth="1"/>
    <col min="11783" max="12032" width="9.140625" style="107"/>
    <col min="12033" max="12033" width="32" style="107" customWidth="1"/>
    <col min="12034" max="12034" width="43.28515625" style="107" customWidth="1"/>
    <col min="12035" max="12035" width="19.5703125" style="107" customWidth="1"/>
    <col min="12036" max="12036" width="21" style="107" customWidth="1"/>
    <col min="12037" max="12037" width="16.85546875" style="107" customWidth="1"/>
    <col min="12038" max="12038" width="13.28515625" style="107" customWidth="1"/>
    <col min="12039" max="12288" width="9.140625" style="107"/>
    <col min="12289" max="12289" width="32" style="107" customWidth="1"/>
    <col min="12290" max="12290" width="43.28515625" style="107" customWidth="1"/>
    <col min="12291" max="12291" width="19.5703125" style="107" customWidth="1"/>
    <col min="12292" max="12292" width="21" style="107" customWidth="1"/>
    <col min="12293" max="12293" width="16.85546875" style="107" customWidth="1"/>
    <col min="12294" max="12294" width="13.28515625" style="107" customWidth="1"/>
    <col min="12295" max="12544" width="9.140625" style="107"/>
    <col min="12545" max="12545" width="32" style="107" customWidth="1"/>
    <col min="12546" max="12546" width="43.28515625" style="107" customWidth="1"/>
    <col min="12547" max="12547" width="19.5703125" style="107" customWidth="1"/>
    <col min="12548" max="12548" width="21" style="107" customWidth="1"/>
    <col min="12549" max="12549" width="16.85546875" style="107" customWidth="1"/>
    <col min="12550" max="12550" width="13.28515625" style="107" customWidth="1"/>
    <col min="12551" max="12800" width="9.140625" style="107"/>
    <col min="12801" max="12801" width="32" style="107" customWidth="1"/>
    <col min="12802" max="12802" width="43.28515625" style="107" customWidth="1"/>
    <col min="12803" max="12803" width="19.5703125" style="107" customWidth="1"/>
    <col min="12804" max="12804" width="21" style="107" customWidth="1"/>
    <col min="12805" max="12805" width="16.85546875" style="107" customWidth="1"/>
    <col min="12806" max="12806" width="13.28515625" style="107" customWidth="1"/>
    <col min="12807" max="13056" width="9.140625" style="107"/>
    <col min="13057" max="13057" width="32" style="107" customWidth="1"/>
    <col min="13058" max="13058" width="43.28515625" style="107" customWidth="1"/>
    <col min="13059" max="13059" width="19.5703125" style="107" customWidth="1"/>
    <col min="13060" max="13060" width="21" style="107" customWidth="1"/>
    <col min="13061" max="13061" width="16.85546875" style="107" customWidth="1"/>
    <col min="13062" max="13062" width="13.28515625" style="107" customWidth="1"/>
    <col min="13063" max="13312" width="9.140625" style="107"/>
    <col min="13313" max="13313" width="32" style="107" customWidth="1"/>
    <col min="13314" max="13314" width="43.28515625" style="107" customWidth="1"/>
    <col min="13315" max="13315" width="19.5703125" style="107" customWidth="1"/>
    <col min="13316" max="13316" width="21" style="107" customWidth="1"/>
    <col min="13317" max="13317" width="16.85546875" style="107" customWidth="1"/>
    <col min="13318" max="13318" width="13.28515625" style="107" customWidth="1"/>
    <col min="13319" max="13568" width="9.140625" style="107"/>
    <col min="13569" max="13569" width="32" style="107" customWidth="1"/>
    <col min="13570" max="13570" width="43.28515625" style="107" customWidth="1"/>
    <col min="13571" max="13571" width="19.5703125" style="107" customWidth="1"/>
    <col min="13572" max="13572" width="21" style="107" customWidth="1"/>
    <col min="13573" max="13573" width="16.85546875" style="107" customWidth="1"/>
    <col min="13574" max="13574" width="13.28515625" style="107" customWidth="1"/>
    <col min="13575" max="13824" width="9.140625" style="107"/>
    <col min="13825" max="13825" width="32" style="107" customWidth="1"/>
    <col min="13826" max="13826" width="43.28515625" style="107" customWidth="1"/>
    <col min="13827" max="13827" width="19.5703125" style="107" customWidth="1"/>
    <col min="13828" max="13828" width="21" style="107" customWidth="1"/>
    <col min="13829" max="13829" width="16.85546875" style="107" customWidth="1"/>
    <col min="13830" max="13830" width="13.28515625" style="107" customWidth="1"/>
    <col min="13831" max="14080" width="9.140625" style="107"/>
    <col min="14081" max="14081" width="32" style="107" customWidth="1"/>
    <col min="14082" max="14082" width="43.28515625" style="107" customWidth="1"/>
    <col min="14083" max="14083" width="19.5703125" style="107" customWidth="1"/>
    <col min="14084" max="14084" width="21" style="107" customWidth="1"/>
    <col min="14085" max="14085" width="16.85546875" style="107" customWidth="1"/>
    <col min="14086" max="14086" width="13.28515625" style="107" customWidth="1"/>
    <col min="14087" max="14336" width="9.140625" style="107"/>
    <col min="14337" max="14337" width="32" style="107" customWidth="1"/>
    <col min="14338" max="14338" width="43.28515625" style="107" customWidth="1"/>
    <col min="14339" max="14339" width="19.5703125" style="107" customWidth="1"/>
    <col min="14340" max="14340" width="21" style="107" customWidth="1"/>
    <col min="14341" max="14341" width="16.85546875" style="107" customWidth="1"/>
    <col min="14342" max="14342" width="13.28515625" style="107" customWidth="1"/>
    <col min="14343" max="14592" width="9.140625" style="107"/>
    <col min="14593" max="14593" width="32" style="107" customWidth="1"/>
    <col min="14594" max="14594" width="43.28515625" style="107" customWidth="1"/>
    <col min="14595" max="14595" width="19.5703125" style="107" customWidth="1"/>
    <col min="14596" max="14596" width="21" style="107" customWidth="1"/>
    <col min="14597" max="14597" width="16.85546875" style="107" customWidth="1"/>
    <col min="14598" max="14598" width="13.28515625" style="107" customWidth="1"/>
    <col min="14599" max="14848" width="9.140625" style="107"/>
    <col min="14849" max="14849" width="32" style="107" customWidth="1"/>
    <col min="14850" max="14850" width="43.28515625" style="107" customWidth="1"/>
    <col min="14851" max="14851" width="19.5703125" style="107" customWidth="1"/>
    <col min="14852" max="14852" width="21" style="107" customWidth="1"/>
    <col min="14853" max="14853" width="16.85546875" style="107" customWidth="1"/>
    <col min="14854" max="14854" width="13.28515625" style="107" customWidth="1"/>
    <col min="14855" max="15104" width="9.140625" style="107"/>
    <col min="15105" max="15105" width="32" style="107" customWidth="1"/>
    <col min="15106" max="15106" width="43.28515625" style="107" customWidth="1"/>
    <col min="15107" max="15107" width="19.5703125" style="107" customWidth="1"/>
    <col min="15108" max="15108" width="21" style="107" customWidth="1"/>
    <col min="15109" max="15109" width="16.85546875" style="107" customWidth="1"/>
    <col min="15110" max="15110" width="13.28515625" style="107" customWidth="1"/>
    <col min="15111" max="15360" width="9.140625" style="107"/>
    <col min="15361" max="15361" width="32" style="107" customWidth="1"/>
    <col min="15362" max="15362" width="43.28515625" style="107" customWidth="1"/>
    <col min="15363" max="15363" width="19.5703125" style="107" customWidth="1"/>
    <col min="15364" max="15364" width="21" style="107" customWidth="1"/>
    <col min="15365" max="15365" width="16.85546875" style="107" customWidth="1"/>
    <col min="15366" max="15366" width="13.28515625" style="107" customWidth="1"/>
    <col min="15367" max="15616" width="9.140625" style="107"/>
    <col min="15617" max="15617" width="32" style="107" customWidth="1"/>
    <col min="15618" max="15618" width="43.28515625" style="107" customWidth="1"/>
    <col min="15619" max="15619" width="19.5703125" style="107" customWidth="1"/>
    <col min="15620" max="15620" width="21" style="107" customWidth="1"/>
    <col min="15621" max="15621" width="16.85546875" style="107" customWidth="1"/>
    <col min="15622" max="15622" width="13.28515625" style="107" customWidth="1"/>
    <col min="15623" max="15872" width="9.140625" style="107"/>
    <col min="15873" max="15873" width="32" style="107" customWidth="1"/>
    <col min="15874" max="15874" width="43.28515625" style="107" customWidth="1"/>
    <col min="15875" max="15875" width="19.5703125" style="107" customWidth="1"/>
    <col min="15876" max="15876" width="21" style="107" customWidth="1"/>
    <col min="15877" max="15877" width="16.85546875" style="107" customWidth="1"/>
    <col min="15878" max="15878" width="13.28515625" style="107" customWidth="1"/>
    <col min="15879" max="16128" width="9.140625" style="107"/>
    <col min="16129" max="16129" width="32" style="107" customWidth="1"/>
    <col min="16130" max="16130" width="43.28515625" style="107" customWidth="1"/>
    <col min="16131" max="16131" width="19.5703125" style="107" customWidth="1"/>
    <col min="16132" max="16132" width="21" style="107" customWidth="1"/>
    <col min="16133" max="16133" width="16.85546875" style="107" customWidth="1"/>
    <col min="16134" max="16134" width="13.28515625" style="107" customWidth="1"/>
    <col min="16135" max="16384" width="9.140625" style="107"/>
  </cols>
  <sheetData>
    <row r="1" spans="1:6" ht="18.75">
      <c r="C1" s="236" t="s">
        <v>262</v>
      </c>
      <c r="D1" s="236"/>
      <c r="E1" s="236"/>
      <c r="F1" s="236"/>
    </row>
    <row r="2" spans="1:6" ht="102" customHeight="1">
      <c r="C2" s="237" t="s">
        <v>413</v>
      </c>
      <c r="D2" s="237"/>
      <c r="E2" s="237"/>
      <c r="F2" s="237"/>
    </row>
    <row r="3" spans="1:6" ht="50.25" customHeight="1">
      <c r="A3" s="238" t="s">
        <v>414</v>
      </c>
      <c r="B3" s="238"/>
      <c r="C3" s="238"/>
      <c r="D3" s="238"/>
      <c r="E3" s="238"/>
      <c r="F3" s="238"/>
    </row>
    <row r="4" spans="1:6" ht="16.5" customHeight="1">
      <c r="B4" s="108"/>
      <c r="C4" s="108"/>
      <c r="D4" s="239" t="s">
        <v>263</v>
      </c>
      <c r="E4" s="239"/>
      <c r="F4" s="239"/>
    </row>
    <row r="5" spans="1:6" ht="60">
      <c r="A5" s="109" t="s">
        <v>264</v>
      </c>
      <c r="B5" s="110" t="s">
        <v>265</v>
      </c>
      <c r="C5" s="111" t="s">
        <v>415</v>
      </c>
      <c r="D5" s="112" t="s">
        <v>416</v>
      </c>
      <c r="E5" s="112" t="s">
        <v>266</v>
      </c>
      <c r="F5" s="112" t="s">
        <v>267</v>
      </c>
    </row>
    <row r="6" spans="1:6" ht="12.75" hidden="1" customHeight="1">
      <c r="A6" s="113" t="s">
        <v>268</v>
      </c>
      <c r="B6" s="114" t="s">
        <v>269</v>
      </c>
      <c r="C6" s="115"/>
      <c r="D6" s="116"/>
      <c r="E6" s="116"/>
      <c r="F6" s="117" t="e">
        <f>D6/C6*100</f>
        <v>#DIV/0!</v>
      </c>
    </row>
    <row r="7" spans="1:6" ht="11.25" customHeight="1">
      <c r="A7" s="113"/>
      <c r="B7" s="114"/>
      <c r="C7" s="115"/>
      <c r="D7" s="116"/>
      <c r="E7" s="116"/>
      <c r="F7" s="117"/>
    </row>
    <row r="8" spans="1:6" ht="37.5">
      <c r="A8" s="118" t="s">
        <v>270</v>
      </c>
      <c r="B8" s="119" t="s">
        <v>271</v>
      </c>
      <c r="C8" s="120">
        <f>C9</f>
        <v>895483.91999999993</v>
      </c>
      <c r="D8" s="120">
        <f>D9</f>
        <v>124342.18999999948</v>
      </c>
      <c r="E8" s="120">
        <f>E9</f>
        <v>-771141.73000000045</v>
      </c>
      <c r="F8" s="121">
        <f>D8/C8*100</f>
        <v>13.885474347769359</v>
      </c>
    </row>
    <row r="9" spans="1:6" ht="18.75">
      <c r="A9" s="118" t="s">
        <v>270</v>
      </c>
      <c r="B9" s="119" t="s">
        <v>272</v>
      </c>
      <c r="C9" s="120">
        <f>C11+C12</f>
        <v>895483.91999999993</v>
      </c>
      <c r="D9" s="120">
        <f>D11+D12</f>
        <v>124342.18999999948</v>
      </c>
      <c r="E9" s="120">
        <f>D9-C9</f>
        <v>-771141.73000000045</v>
      </c>
      <c r="F9" s="121">
        <f>D9*100/C9</f>
        <v>13.885474347769359</v>
      </c>
    </row>
    <row r="10" spans="1:6" ht="9" customHeight="1">
      <c r="A10" s="118"/>
      <c r="B10" s="119"/>
      <c r="C10" s="121"/>
      <c r="D10" s="121"/>
      <c r="E10" s="121"/>
      <c r="F10" s="121"/>
    </row>
    <row r="11" spans="1:6" ht="57" customHeight="1">
      <c r="A11" s="118" t="s">
        <v>273</v>
      </c>
      <c r="B11" s="119" t="s">
        <v>274</v>
      </c>
      <c r="C11" s="120">
        <v>-11140980</v>
      </c>
      <c r="D11" s="120">
        <v>-11617654.210000001</v>
      </c>
      <c r="E11" s="120">
        <f>D11-C11</f>
        <v>-476674.21000000089</v>
      </c>
      <c r="F11" s="121">
        <f>D11*100/C11</f>
        <v>104.27856624821156</v>
      </c>
    </row>
    <row r="12" spans="1:6" ht="60" customHeight="1">
      <c r="A12" s="118" t="s">
        <v>275</v>
      </c>
      <c r="B12" s="119" t="s">
        <v>276</v>
      </c>
      <c r="C12" s="120">
        <v>12036463.92</v>
      </c>
      <c r="D12" s="120">
        <v>11741996.4</v>
      </c>
      <c r="E12" s="120">
        <f>D12-C12</f>
        <v>-294467.51999999955</v>
      </c>
      <c r="F12" s="121">
        <f>D12*100/C12</f>
        <v>97.553537966323248</v>
      </c>
    </row>
    <row r="13" spans="1:6" ht="21.75" customHeight="1">
      <c r="A13" s="240"/>
      <c r="B13" s="240"/>
      <c r="C13" s="122"/>
      <c r="D13" s="122"/>
      <c r="E13" s="122"/>
      <c r="F13" s="122"/>
    </row>
    <row r="14" spans="1:6" ht="9" customHeight="1">
      <c r="A14" s="62"/>
      <c r="B14" s="123"/>
      <c r="C14" s="123"/>
      <c r="D14" s="123"/>
      <c r="E14" s="123"/>
      <c r="F14" s="108"/>
    </row>
    <row r="15" spans="1:6" ht="35.25" customHeight="1">
      <c r="A15" s="234" t="s">
        <v>173</v>
      </c>
      <c r="B15" s="234"/>
      <c r="C15" s="235" t="s">
        <v>174</v>
      </c>
      <c r="D15" s="235"/>
      <c r="E15" s="235"/>
      <c r="F15" s="235"/>
    </row>
  </sheetData>
  <sheetProtection selectLockedCells="1" selectUnlockedCells="1"/>
  <mergeCells count="7">
    <mergeCell ref="A15:B15"/>
    <mergeCell ref="C15:F15"/>
    <mergeCell ref="C1:F1"/>
    <mergeCell ref="C2:F2"/>
    <mergeCell ref="A3:F3"/>
    <mergeCell ref="D4:F4"/>
    <mergeCell ref="A13:B13"/>
  </mergeCells>
  <pageMargins left="0.19685039370078741" right="0" top="0.59055118110236227" bottom="0.39370078740157483" header="0.51181102362204722" footer="0.51181102362204722"/>
  <pageSetup paperSize="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01"/>
  <sheetViews>
    <sheetView view="pageBreakPreview" zoomScaleSheetLayoutView="100" workbookViewId="0">
      <selection activeCell="A37" sqref="A37:F37"/>
    </sheetView>
  </sheetViews>
  <sheetFormatPr defaultRowHeight="12.75"/>
  <cols>
    <col min="1" max="1" width="8.7109375" style="107" customWidth="1"/>
    <col min="2" max="2" width="40" style="107" customWidth="1"/>
    <col min="3" max="3" width="16.85546875" style="107" customWidth="1"/>
    <col min="4" max="4" width="17" style="107" customWidth="1"/>
    <col min="5" max="5" width="15.85546875" style="107" customWidth="1"/>
    <col min="6" max="6" width="10.5703125" style="107" customWidth="1"/>
    <col min="7" max="252" width="9.140625" style="107"/>
    <col min="253" max="253" width="8.7109375" style="107" customWidth="1"/>
    <col min="254" max="254" width="40" style="107" customWidth="1"/>
    <col min="255" max="255" width="16.85546875" style="107" customWidth="1"/>
    <col min="256" max="256" width="17" style="107" customWidth="1"/>
    <col min="257" max="257" width="15.85546875" style="107" customWidth="1"/>
    <col min="258" max="258" width="10.5703125" style="107" customWidth="1"/>
    <col min="259" max="508" width="9.140625" style="107"/>
    <col min="509" max="509" width="8.7109375" style="107" customWidth="1"/>
    <col min="510" max="510" width="40" style="107" customWidth="1"/>
    <col min="511" max="511" width="16.85546875" style="107" customWidth="1"/>
    <col min="512" max="512" width="17" style="107" customWidth="1"/>
    <col min="513" max="513" width="15.85546875" style="107" customWidth="1"/>
    <col min="514" max="514" width="10.5703125" style="107" customWidth="1"/>
    <col min="515" max="764" width="9.140625" style="107"/>
    <col min="765" max="765" width="8.7109375" style="107" customWidth="1"/>
    <col min="766" max="766" width="40" style="107" customWidth="1"/>
    <col min="767" max="767" width="16.85546875" style="107" customWidth="1"/>
    <col min="768" max="768" width="17" style="107" customWidth="1"/>
    <col min="769" max="769" width="15.85546875" style="107" customWidth="1"/>
    <col min="770" max="770" width="10.5703125" style="107" customWidth="1"/>
    <col min="771" max="1020" width="9.140625" style="107"/>
    <col min="1021" max="1021" width="8.7109375" style="107" customWidth="1"/>
    <col min="1022" max="1022" width="40" style="107" customWidth="1"/>
    <col min="1023" max="1023" width="16.85546875" style="107" customWidth="1"/>
    <col min="1024" max="1024" width="17" style="107" customWidth="1"/>
    <col min="1025" max="1025" width="15.85546875" style="107" customWidth="1"/>
    <col min="1026" max="1026" width="10.5703125" style="107" customWidth="1"/>
    <col min="1027" max="1276" width="9.140625" style="107"/>
    <col min="1277" max="1277" width="8.7109375" style="107" customWidth="1"/>
    <col min="1278" max="1278" width="40" style="107" customWidth="1"/>
    <col min="1279" max="1279" width="16.85546875" style="107" customWidth="1"/>
    <col min="1280" max="1280" width="17" style="107" customWidth="1"/>
    <col min="1281" max="1281" width="15.85546875" style="107" customWidth="1"/>
    <col min="1282" max="1282" width="10.5703125" style="107" customWidth="1"/>
    <col min="1283" max="1532" width="9.140625" style="107"/>
    <col min="1533" max="1533" width="8.7109375" style="107" customWidth="1"/>
    <col min="1534" max="1534" width="40" style="107" customWidth="1"/>
    <col min="1535" max="1535" width="16.85546875" style="107" customWidth="1"/>
    <col min="1536" max="1536" width="17" style="107" customWidth="1"/>
    <col min="1537" max="1537" width="15.85546875" style="107" customWidth="1"/>
    <col min="1538" max="1538" width="10.5703125" style="107" customWidth="1"/>
    <col min="1539" max="1788" width="9.140625" style="107"/>
    <col min="1789" max="1789" width="8.7109375" style="107" customWidth="1"/>
    <col min="1790" max="1790" width="40" style="107" customWidth="1"/>
    <col min="1791" max="1791" width="16.85546875" style="107" customWidth="1"/>
    <col min="1792" max="1792" width="17" style="107" customWidth="1"/>
    <col min="1793" max="1793" width="15.85546875" style="107" customWidth="1"/>
    <col min="1794" max="1794" width="10.5703125" style="107" customWidth="1"/>
    <col min="1795" max="2044" width="9.140625" style="107"/>
    <col min="2045" max="2045" width="8.7109375" style="107" customWidth="1"/>
    <col min="2046" max="2046" width="40" style="107" customWidth="1"/>
    <col min="2047" max="2047" width="16.85546875" style="107" customWidth="1"/>
    <col min="2048" max="2048" width="17" style="107" customWidth="1"/>
    <col min="2049" max="2049" width="15.85546875" style="107" customWidth="1"/>
    <col min="2050" max="2050" width="10.5703125" style="107" customWidth="1"/>
    <col min="2051" max="2300" width="9.140625" style="107"/>
    <col min="2301" max="2301" width="8.7109375" style="107" customWidth="1"/>
    <col min="2302" max="2302" width="40" style="107" customWidth="1"/>
    <col min="2303" max="2303" width="16.85546875" style="107" customWidth="1"/>
    <col min="2304" max="2304" width="17" style="107" customWidth="1"/>
    <col min="2305" max="2305" width="15.85546875" style="107" customWidth="1"/>
    <col min="2306" max="2306" width="10.5703125" style="107" customWidth="1"/>
    <col min="2307" max="2556" width="9.140625" style="107"/>
    <col min="2557" max="2557" width="8.7109375" style="107" customWidth="1"/>
    <col min="2558" max="2558" width="40" style="107" customWidth="1"/>
    <col min="2559" max="2559" width="16.85546875" style="107" customWidth="1"/>
    <col min="2560" max="2560" width="17" style="107" customWidth="1"/>
    <col min="2561" max="2561" width="15.85546875" style="107" customWidth="1"/>
    <col min="2562" max="2562" width="10.5703125" style="107" customWidth="1"/>
    <col min="2563" max="2812" width="9.140625" style="107"/>
    <col min="2813" max="2813" width="8.7109375" style="107" customWidth="1"/>
    <col min="2814" max="2814" width="40" style="107" customWidth="1"/>
    <col min="2815" max="2815" width="16.85546875" style="107" customWidth="1"/>
    <col min="2816" max="2816" width="17" style="107" customWidth="1"/>
    <col min="2817" max="2817" width="15.85546875" style="107" customWidth="1"/>
    <col min="2818" max="2818" width="10.5703125" style="107" customWidth="1"/>
    <col min="2819" max="3068" width="9.140625" style="107"/>
    <col min="3069" max="3069" width="8.7109375" style="107" customWidth="1"/>
    <col min="3070" max="3070" width="40" style="107" customWidth="1"/>
    <col min="3071" max="3071" width="16.85546875" style="107" customWidth="1"/>
    <col min="3072" max="3072" width="17" style="107" customWidth="1"/>
    <col min="3073" max="3073" width="15.85546875" style="107" customWidth="1"/>
    <col min="3074" max="3074" width="10.5703125" style="107" customWidth="1"/>
    <col min="3075" max="3324" width="9.140625" style="107"/>
    <col min="3325" max="3325" width="8.7109375" style="107" customWidth="1"/>
    <col min="3326" max="3326" width="40" style="107" customWidth="1"/>
    <col min="3327" max="3327" width="16.85546875" style="107" customWidth="1"/>
    <col min="3328" max="3328" width="17" style="107" customWidth="1"/>
    <col min="3329" max="3329" width="15.85546875" style="107" customWidth="1"/>
    <col min="3330" max="3330" width="10.5703125" style="107" customWidth="1"/>
    <col min="3331" max="3580" width="9.140625" style="107"/>
    <col min="3581" max="3581" width="8.7109375" style="107" customWidth="1"/>
    <col min="3582" max="3582" width="40" style="107" customWidth="1"/>
    <col min="3583" max="3583" width="16.85546875" style="107" customWidth="1"/>
    <col min="3584" max="3584" width="17" style="107" customWidth="1"/>
    <col min="3585" max="3585" width="15.85546875" style="107" customWidth="1"/>
    <col min="3586" max="3586" width="10.5703125" style="107" customWidth="1"/>
    <col min="3587" max="3836" width="9.140625" style="107"/>
    <col min="3837" max="3837" width="8.7109375" style="107" customWidth="1"/>
    <col min="3838" max="3838" width="40" style="107" customWidth="1"/>
    <col min="3839" max="3839" width="16.85546875" style="107" customWidth="1"/>
    <col min="3840" max="3840" width="17" style="107" customWidth="1"/>
    <col min="3841" max="3841" width="15.85546875" style="107" customWidth="1"/>
    <col min="3842" max="3842" width="10.5703125" style="107" customWidth="1"/>
    <col min="3843" max="4092" width="9.140625" style="107"/>
    <col min="4093" max="4093" width="8.7109375" style="107" customWidth="1"/>
    <col min="4094" max="4094" width="40" style="107" customWidth="1"/>
    <col min="4095" max="4095" width="16.85546875" style="107" customWidth="1"/>
    <col min="4096" max="4096" width="17" style="107" customWidth="1"/>
    <col min="4097" max="4097" width="15.85546875" style="107" customWidth="1"/>
    <col min="4098" max="4098" width="10.5703125" style="107" customWidth="1"/>
    <col min="4099" max="4348" width="9.140625" style="107"/>
    <col min="4349" max="4349" width="8.7109375" style="107" customWidth="1"/>
    <col min="4350" max="4350" width="40" style="107" customWidth="1"/>
    <col min="4351" max="4351" width="16.85546875" style="107" customWidth="1"/>
    <col min="4352" max="4352" width="17" style="107" customWidth="1"/>
    <col min="4353" max="4353" width="15.85546875" style="107" customWidth="1"/>
    <col min="4354" max="4354" width="10.5703125" style="107" customWidth="1"/>
    <col min="4355" max="4604" width="9.140625" style="107"/>
    <col min="4605" max="4605" width="8.7109375" style="107" customWidth="1"/>
    <col min="4606" max="4606" width="40" style="107" customWidth="1"/>
    <col min="4607" max="4607" width="16.85546875" style="107" customWidth="1"/>
    <col min="4608" max="4608" width="17" style="107" customWidth="1"/>
    <col min="4609" max="4609" width="15.85546875" style="107" customWidth="1"/>
    <col min="4610" max="4610" width="10.5703125" style="107" customWidth="1"/>
    <col min="4611" max="4860" width="9.140625" style="107"/>
    <col min="4861" max="4861" width="8.7109375" style="107" customWidth="1"/>
    <col min="4862" max="4862" width="40" style="107" customWidth="1"/>
    <col min="4863" max="4863" width="16.85546875" style="107" customWidth="1"/>
    <col min="4864" max="4864" width="17" style="107" customWidth="1"/>
    <col min="4865" max="4865" width="15.85546875" style="107" customWidth="1"/>
    <col min="4866" max="4866" width="10.5703125" style="107" customWidth="1"/>
    <col min="4867" max="5116" width="9.140625" style="107"/>
    <col min="5117" max="5117" width="8.7109375" style="107" customWidth="1"/>
    <col min="5118" max="5118" width="40" style="107" customWidth="1"/>
    <col min="5119" max="5119" width="16.85546875" style="107" customWidth="1"/>
    <col min="5120" max="5120" width="17" style="107" customWidth="1"/>
    <col min="5121" max="5121" width="15.85546875" style="107" customWidth="1"/>
    <col min="5122" max="5122" width="10.5703125" style="107" customWidth="1"/>
    <col min="5123" max="5372" width="9.140625" style="107"/>
    <col min="5373" max="5373" width="8.7109375" style="107" customWidth="1"/>
    <col min="5374" max="5374" width="40" style="107" customWidth="1"/>
    <col min="5375" max="5375" width="16.85546875" style="107" customWidth="1"/>
    <col min="5376" max="5376" width="17" style="107" customWidth="1"/>
    <col min="5377" max="5377" width="15.85546875" style="107" customWidth="1"/>
    <col min="5378" max="5378" width="10.5703125" style="107" customWidth="1"/>
    <col min="5379" max="5628" width="9.140625" style="107"/>
    <col min="5629" max="5629" width="8.7109375" style="107" customWidth="1"/>
    <col min="5630" max="5630" width="40" style="107" customWidth="1"/>
    <col min="5631" max="5631" width="16.85546875" style="107" customWidth="1"/>
    <col min="5632" max="5632" width="17" style="107" customWidth="1"/>
    <col min="5633" max="5633" width="15.85546875" style="107" customWidth="1"/>
    <col min="5634" max="5634" width="10.5703125" style="107" customWidth="1"/>
    <col min="5635" max="5884" width="9.140625" style="107"/>
    <col min="5885" max="5885" width="8.7109375" style="107" customWidth="1"/>
    <col min="5886" max="5886" width="40" style="107" customWidth="1"/>
    <col min="5887" max="5887" width="16.85546875" style="107" customWidth="1"/>
    <col min="5888" max="5888" width="17" style="107" customWidth="1"/>
    <col min="5889" max="5889" width="15.85546875" style="107" customWidth="1"/>
    <col min="5890" max="5890" width="10.5703125" style="107" customWidth="1"/>
    <col min="5891" max="6140" width="9.140625" style="107"/>
    <col min="6141" max="6141" width="8.7109375" style="107" customWidth="1"/>
    <col min="6142" max="6142" width="40" style="107" customWidth="1"/>
    <col min="6143" max="6143" width="16.85546875" style="107" customWidth="1"/>
    <col min="6144" max="6144" width="17" style="107" customWidth="1"/>
    <col min="6145" max="6145" width="15.85546875" style="107" customWidth="1"/>
    <col min="6146" max="6146" width="10.5703125" style="107" customWidth="1"/>
    <col min="6147" max="6396" width="9.140625" style="107"/>
    <col min="6397" max="6397" width="8.7109375" style="107" customWidth="1"/>
    <col min="6398" max="6398" width="40" style="107" customWidth="1"/>
    <col min="6399" max="6399" width="16.85546875" style="107" customWidth="1"/>
    <col min="6400" max="6400" width="17" style="107" customWidth="1"/>
    <col min="6401" max="6401" width="15.85546875" style="107" customWidth="1"/>
    <col min="6402" max="6402" width="10.5703125" style="107" customWidth="1"/>
    <col min="6403" max="6652" width="9.140625" style="107"/>
    <col min="6653" max="6653" width="8.7109375" style="107" customWidth="1"/>
    <col min="6654" max="6654" width="40" style="107" customWidth="1"/>
    <col min="6655" max="6655" width="16.85546875" style="107" customWidth="1"/>
    <col min="6656" max="6656" width="17" style="107" customWidth="1"/>
    <col min="6657" max="6657" width="15.85546875" style="107" customWidth="1"/>
    <col min="6658" max="6658" width="10.5703125" style="107" customWidth="1"/>
    <col min="6659" max="6908" width="9.140625" style="107"/>
    <col min="6909" max="6909" width="8.7109375" style="107" customWidth="1"/>
    <col min="6910" max="6910" width="40" style="107" customWidth="1"/>
    <col min="6911" max="6911" width="16.85546875" style="107" customWidth="1"/>
    <col min="6912" max="6912" width="17" style="107" customWidth="1"/>
    <col min="6913" max="6913" width="15.85546875" style="107" customWidth="1"/>
    <col min="6914" max="6914" width="10.5703125" style="107" customWidth="1"/>
    <col min="6915" max="7164" width="9.140625" style="107"/>
    <col min="7165" max="7165" width="8.7109375" style="107" customWidth="1"/>
    <col min="7166" max="7166" width="40" style="107" customWidth="1"/>
    <col min="7167" max="7167" width="16.85546875" style="107" customWidth="1"/>
    <col min="7168" max="7168" width="17" style="107" customWidth="1"/>
    <col min="7169" max="7169" width="15.85546875" style="107" customWidth="1"/>
    <col min="7170" max="7170" width="10.5703125" style="107" customWidth="1"/>
    <col min="7171" max="7420" width="9.140625" style="107"/>
    <col min="7421" max="7421" width="8.7109375" style="107" customWidth="1"/>
    <col min="7422" max="7422" width="40" style="107" customWidth="1"/>
    <col min="7423" max="7423" width="16.85546875" style="107" customWidth="1"/>
    <col min="7424" max="7424" width="17" style="107" customWidth="1"/>
    <col min="7425" max="7425" width="15.85546875" style="107" customWidth="1"/>
    <col min="7426" max="7426" width="10.5703125" style="107" customWidth="1"/>
    <col min="7427" max="7676" width="9.140625" style="107"/>
    <col min="7677" max="7677" width="8.7109375" style="107" customWidth="1"/>
    <col min="7678" max="7678" width="40" style="107" customWidth="1"/>
    <col min="7679" max="7679" width="16.85546875" style="107" customWidth="1"/>
    <col min="7680" max="7680" width="17" style="107" customWidth="1"/>
    <col min="7681" max="7681" width="15.85546875" style="107" customWidth="1"/>
    <col min="7682" max="7682" width="10.5703125" style="107" customWidth="1"/>
    <col min="7683" max="7932" width="9.140625" style="107"/>
    <col min="7933" max="7933" width="8.7109375" style="107" customWidth="1"/>
    <col min="7934" max="7934" width="40" style="107" customWidth="1"/>
    <col min="7935" max="7935" width="16.85546875" style="107" customWidth="1"/>
    <col min="7936" max="7936" width="17" style="107" customWidth="1"/>
    <col min="7937" max="7937" width="15.85546875" style="107" customWidth="1"/>
    <col min="7938" max="7938" width="10.5703125" style="107" customWidth="1"/>
    <col min="7939" max="8188" width="9.140625" style="107"/>
    <col min="8189" max="8189" width="8.7109375" style="107" customWidth="1"/>
    <col min="8190" max="8190" width="40" style="107" customWidth="1"/>
    <col min="8191" max="8191" width="16.85546875" style="107" customWidth="1"/>
    <col min="8192" max="8192" width="17" style="107" customWidth="1"/>
    <col min="8193" max="8193" width="15.85546875" style="107" customWidth="1"/>
    <col min="8194" max="8194" width="10.5703125" style="107" customWidth="1"/>
    <col min="8195" max="8444" width="9.140625" style="107"/>
    <col min="8445" max="8445" width="8.7109375" style="107" customWidth="1"/>
    <col min="8446" max="8446" width="40" style="107" customWidth="1"/>
    <col min="8447" max="8447" width="16.85546875" style="107" customWidth="1"/>
    <col min="8448" max="8448" width="17" style="107" customWidth="1"/>
    <col min="8449" max="8449" width="15.85546875" style="107" customWidth="1"/>
    <col min="8450" max="8450" width="10.5703125" style="107" customWidth="1"/>
    <col min="8451" max="8700" width="9.140625" style="107"/>
    <col min="8701" max="8701" width="8.7109375" style="107" customWidth="1"/>
    <col min="8702" max="8702" width="40" style="107" customWidth="1"/>
    <col min="8703" max="8703" width="16.85546875" style="107" customWidth="1"/>
    <col min="8704" max="8704" width="17" style="107" customWidth="1"/>
    <col min="8705" max="8705" width="15.85546875" style="107" customWidth="1"/>
    <col min="8706" max="8706" width="10.5703125" style="107" customWidth="1"/>
    <col min="8707" max="8956" width="9.140625" style="107"/>
    <col min="8957" max="8957" width="8.7109375" style="107" customWidth="1"/>
    <col min="8958" max="8958" width="40" style="107" customWidth="1"/>
    <col min="8959" max="8959" width="16.85546875" style="107" customWidth="1"/>
    <col min="8960" max="8960" width="17" style="107" customWidth="1"/>
    <col min="8961" max="8961" width="15.85546875" style="107" customWidth="1"/>
    <col min="8962" max="8962" width="10.5703125" style="107" customWidth="1"/>
    <col min="8963" max="9212" width="9.140625" style="107"/>
    <col min="9213" max="9213" width="8.7109375" style="107" customWidth="1"/>
    <col min="9214" max="9214" width="40" style="107" customWidth="1"/>
    <col min="9215" max="9215" width="16.85546875" style="107" customWidth="1"/>
    <col min="9216" max="9216" width="17" style="107" customWidth="1"/>
    <col min="9217" max="9217" width="15.85546875" style="107" customWidth="1"/>
    <col min="9218" max="9218" width="10.5703125" style="107" customWidth="1"/>
    <col min="9219" max="9468" width="9.140625" style="107"/>
    <col min="9469" max="9469" width="8.7109375" style="107" customWidth="1"/>
    <col min="9470" max="9470" width="40" style="107" customWidth="1"/>
    <col min="9471" max="9471" width="16.85546875" style="107" customWidth="1"/>
    <col min="9472" max="9472" width="17" style="107" customWidth="1"/>
    <col min="9473" max="9473" width="15.85546875" style="107" customWidth="1"/>
    <col min="9474" max="9474" width="10.5703125" style="107" customWidth="1"/>
    <col min="9475" max="9724" width="9.140625" style="107"/>
    <col min="9725" max="9725" width="8.7109375" style="107" customWidth="1"/>
    <col min="9726" max="9726" width="40" style="107" customWidth="1"/>
    <col min="9727" max="9727" width="16.85546875" style="107" customWidth="1"/>
    <col min="9728" max="9728" width="17" style="107" customWidth="1"/>
    <col min="9729" max="9729" width="15.85546875" style="107" customWidth="1"/>
    <col min="9730" max="9730" width="10.5703125" style="107" customWidth="1"/>
    <col min="9731" max="9980" width="9.140625" style="107"/>
    <col min="9981" max="9981" width="8.7109375" style="107" customWidth="1"/>
    <col min="9982" max="9982" width="40" style="107" customWidth="1"/>
    <col min="9983" max="9983" width="16.85546875" style="107" customWidth="1"/>
    <col min="9984" max="9984" width="17" style="107" customWidth="1"/>
    <col min="9985" max="9985" width="15.85546875" style="107" customWidth="1"/>
    <col min="9986" max="9986" width="10.5703125" style="107" customWidth="1"/>
    <col min="9987" max="10236" width="9.140625" style="107"/>
    <col min="10237" max="10237" width="8.7109375" style="107" customWidth="1"/>
    <col min="10238" max="10238" width="40" style="107" customWidth="1"/>
    <col min="10239" max="10239" width="16.85546875" style="107" customWidth="1"/>
    <col min="10240" max="10240" width="17" style="107" customWidth="1"/>
    <col min="10241" max="10241" width="15.85546875" style="107" customWidth="1"/>
    <col min="10242" max="10242" width="10.5703125" style="107" customWidth="1"/>
    <col min="10243" max="10492" width="9.140625" style="107"/>
    <col min="10493" max="10493" width="8.7109375" style="107" customWidth="1"/>
    <col min="10494" max="10494" width="40" style="107" customWidth="1"/>
    <col min="10495" max="10495" width="16.85546875" style="107" customWidth="1"/>
    <col min="10496" max="10496" width="17" style="107" customWidth="1"/>
    <col min="10497" max="10497" width="15.85546875" style="107" customWidth="1"/>
    <col min="10498" max="10498" width="10.5703125" style="107" customWidth="1"/>
    <col min="10499" max="10748" width="9.140625" style="107"/>
    <col min="10749" max="10749" width="8.7109375" style="107" customWidth="1"/>
    <col min="10750" max="10750" width="40" style="107" customWidth="1"/>
    <col min="10751" max="10751" width="16.85546875" style="107" customWidth="1"/>
    <col min="10752" max="10752" width="17" style="107" customWidth="1"/>
    <col min="10753" max="10753" width="15.85546875" style="107" customWidth="1"/>
    <col min="10754" max="10754" width="10.5703125" style="107" customWidth="1"/>
    <col min="10755" max="11004" width="9.140625" style="107"/>
    <col min="11005" max="11005" width="8.7109375" style="107" customWidth="1"/>
    <col min="11006" max="11006" width="40" style="107" customWidth="1"/>
    <col min="11007" max="11007" width="16.85546875" style="107" customWidth="1"/>
    <col min="11008" max="11008" width="17" style="107" customWidth="1"/>
    <col min="11009" max="11009" width="15.85546875" style="107" customWidth="1"/>
    <col min="11010" max="11010" width="10.5703125" style="107" customWidth="1"/>
    <col min="11011" max="11260" width="9.140625" style="107"/>
    <col min="11261" max="11261" width="8.7109375" style="107" customWidth="1"/>
    <col min="11262" max="11262" width="40" style="107" customWidth="1"/>
    <col min="11263" max="11263" width="16.85546875" style="107" customWidth="1"/>
    <col min="11264" max="11264" width="17" style="107" customWidth="1"/>
    <col min="11265" max="11265" width="15.85546875" style="107" customWidth="1"/>
    <col min="11266" max="11266" width="10.5703125" style="107" customWidth="1"/>
    <col min="11267" max="11516" width="9.140625" style="107"/>
    <col min="11517" max="11517" width="8.7109375" style="107" customWidth="1"/>
    <col min="11518" max="11518" width="40" style="107" customWidth="1"/>
    <col min="11519" max="11519" width="16.85546875" style="107" customWidth="1"/>
    <col min="11520" max="11520" width="17" style="107" customWidth="1"/>
    <col min="11521" max="11521" width="15.85546875" style="107" customWidth="1"/>
    <col min="11522" max="11522" width="10.5703125" style="107" customWidth="1"/>
    <col min="11523" max="11772" width="9.140625" style="107"/>
    <col min="11773" max="11773" width="8.7109375" style="107" customWidth="1"/>
    <col min="11774" max="11774" width="40" style="107" customWidth="1"/>
    <col min="11775" max="11775" width="16.85546875" style="107" customWidth="1"/>
    <col min="11776" max="11776" width="17" style="107" customWidth="1"/>
    <col min="11777" max="11777" width="15.85546875" style="107" customWidth="1"/>
    <col min="11778" max="11778" width="10.5703125" style="107" customWidth="1"/>
    <col min="11779" max="12028" width="9.140625" style="107"/>
    <col min="12029" max="12029" width="8.7109375" style="107" customWidth="1"/>
    <col min="12030" max="12030" width="40" style="107" customWidth="1"/>
    <col min="12031" max="12031" width="16.85546875" style="107" customWidth="1"/>
    <col min="12032" max="12032" width="17" style="107" customWidth="1"/>
    <col min="12033" max="12033" width="15.85546875" style="107" customWidth="1"/>
    <col min="12034" max="12034" width="10.5703125" style="107" customWidth="1"/>
    <col min="12035" max="12284" width="9.140625" style="107"/>
    <col min="12285" max="12285" width="8.7109375" style="107" customWidth="1"/>
    <col min="12286" max="12286" width="40" style="107" customWidth="1"/>
    <col min="12287" max="12287" width="16.85546875" style="107" customWidth="1"/>
    <col min="12288" max="12288" width="17" style="107" customWidth="1"/>
    <col min="12289" max="12289" width="15.85546875" style="107" customWidth="1"/>
    <col min="12290" max="12290" width="10.5703125" style="107" customWidth="1"/>
    <col min="12291" max="12540" width="9.140625" style="107"/>
    <col min="12541" max="12541" width="8.7109375" style="107" customWidth="1"/>
    <col min="12542" max="12542" width="40" style="107" customWidth="1"/>
    <col min="12543" max="12543" width="16.85546875" style="107" customWidth="1"/>
    <col min="12544" max="12544" width="17" style="107" customWidth="1"/>
    <col min="12545" max="12545" width="15.85546875" style="107" customWidth="1"/>
    <col min="12546" max="12546" width="10.5703125" style="107" customWidth="1"/>
    <col min="12547" max="12796" width="9.140625" style="107"/>
    <col min="12797" max="12797" width="8.7109375" style="107" customWidth="1"/>
    <col min="12798" max="12798" width="40" style="107" customWidth="1"/>
    <col min="12799" max="12799" width="16.85546875" style="107" customWidth="1"/>
    <col min="12800" max="12800" width="17" style="107" customWidth="1"/>
    <col min="12801" max="12801" width="15.85546875" style="107" customWidth="1"/>
    <col min="12802" max="12802" width="10.5703125" style="107" customWidth="1"/>
    <col min="12803" max="13052" width="9.140625" style="107"/>
    <col min="13053" max="13053" width="8.7109375" style="107" customWidth="1"/>
    <col min="13054" max="13054" width="40" style="107" customWidth="1"/>
    <col min="13055" max="13055" width="16.85546875" style="107" customWidth="1"/>
    <col min="13056" max="13056" width="17" style="107" customWidth="1"/>
    <col min="13057" max="13057" width="15.85546875" style="107" customWidth="1"/>
    <col min="13058" max="13058" width="10.5703125" style="107" customWidth="1"/>
    <col min="13059" max="13308" width="9.140625" style="107"/>
    <col min="13309" max="13309" width="8.7109375" style="107" customWidth="1"/>
    <col min="13310" max="13310" width="40" style="107" customWidth="1"/>
    <col min="13311" max="13311" width="16.85546875" style="107" customWidth="1"/>
    <col min="13312" max="13312" width="17" style="107" customWidth="1"/>
    <col min="13313" max="13313" width="15.85546875" style="107" customWidth="1"/>
    <col min="13314" max="13314" width="10.5703125" style="107" customWidth="1"/>
    <col min="13315" max="13564" width="9.140625" style="107"/>
    <col min="13565" max="13565" width="8.7109375" style="107" customWidth="1"/>
    <col min="13566" max="13566" width="40" style="107" customWidth="1"/>
    <col min="13567" max="13567" width="16.85546875" style="107" customWidth="1"/>
    <col min="13568" max="13568" width="17" style="107" customWidth="1"/>
    <col min="13569" max="13569" width="15.85546875" style="107" customWidth="1"/>
    <col min="13570" max="13570" width="10.5703125" style="107" customWidth="1"/>
    <col min="13571" max="13820" width="9.140625" style="107"/>
    <col min="13821" max="13821" width="8.7109375" style="107" customWidth="1"/>
    <col min="13822" max="13822" width="40" style="107" customWidth="1"/>
    <col min="13823" max="13823" width="16.85546875" style="107" customWidth="1"/>
    <col min="13824" max="13824" width="17" style="107" customWidth="1"/>
    <col min="13825" max="13825" width="15.85546875" style="107" customWidth="1"/>
    <col min="13826" max="13826" width="10.5703125" style="107" customWidth="1"/>
    <col min="13827" max="14076" width="9.140625" style="107"/>
    <col min="14077" max="14077" width="8.7109375" style="107" customWidth="1"/>
    <col min="14078" max="14078" width="40" style="107" customWidth="1"/>
    <col min="14079" max="14079" width="16.85546875" style="107" customWidth="1"/>
    <col min="14080" max="14080" width="17" style="107" customWidth="1"/>
    <col min="14081" max="14081" width="15.85546875" style="107" customWidth="1"/>
    <col min="14082" max="14082" width="10.5703125" style="107" customWidth="1"/>
    <col min="14083" max="14332" width="9.140625" style="107"/>
    <col min="14333" max="14333" width="8.7109375" style="107" customWidth="1"/>
    <col min="14334" max="14334" width="40" style="107" customWidth="1"/>
    <col min="14335" max="14335" width="16.85546875" style="107" customWidth="1"/>
    <col min="14336" max="14336" width="17" style="107" customWidth="1"/>
    <col min="14337" max="14337" width="15.85546875" style="107" customWidth="1"/>
    <col min="14338" max="14338" width="10.5703125" style="107" customWidth="1"/>
    <col min="14339" max="14588" width="9.140625" style="107"/>
    <col min="14589" max="14589" width="8.7109375" style="107" customWidth="1"/>
    <col min="14590" max="14590" width="40" style="107" customWidth="1"/>
    <col min="14591" max="14591" width="16.85546875" style="107" customWidth="1"/>
    <col min="14592" max="14592" width="17" style="107" customWidth="1"/>
    <col min="14593" max="14593" width="15.85546875" style="107" customWidth="1"/>
    <col min="14594" max="14594" width="10.5703125" style="107" customWidth="1"/>
    <col min="14595" max="14844" width="9.140625" style="107"/>
    <col min="14845" max="14845" width="8.7109375" style="107" customWidth="1"/>
    <col min="14846" max="14846" width="40" style="107" customWidth="1"/>
    <col min="14847" max="14847" width="16.85546875" style="107" customWidth="1"/>
    <col min="14848" max="14848" width="17" style="107" customWidth="1"/>
    <col min="14849" max="14849" width="15.85546875" style="107" customWidth="1"/>
    <col min="14850" max="14850" width="10.5703125" style="107" customWidth="1"/>
    <col min="14851" max="15100" width="9.140625" style="107"/>
    <col min="15101" max="15101" width="8.7109375" style="107" customWidth="1"/>
    <col min="15102" max="15102" width="40" style="107" customWidth="1"/>
    <col min="15103" max="15103" width="16.85546875" style="107" customWidth="1"/>
    <col min="15104" max="15104" width="17" style="107" customWidth="1"/>
    <col min="15105" max="15105" width="15.85546875" style="107" customWidth="1"/>
    <col min="15106" max="15106" width="10.5703125" style="107" customWidth="1"/>
    <col min="15107" max="15356" width="9.140625" style="107"/>
    <col min="15357" max="15357" width="8.7109375" style="107" customWidth="1"/>
    <col min="15358" max="15358" width="40" style="107" customWidth="1"/>
    <col min="15359" max="15359" width="16.85546875" style="107" customWidth="1"/>
    <col min="15360" max="15360" width="17" style="107" customWidth="1"/>
    <col min="15361" max="15361" width="15.85546875" style="107" customWidth="1"/>
    <col min="15362" max="15362" width="10.5703125" style="107" customWidth="1"/>
    <col min="15363" max="15612" width="9.140625" style="107"/>
    <col min="15613" max="15613" width="8.7109375" style="107" customWidth="1"/>
    <col min="15614" max="15614" width="40" style="107" customWidth="1"/>
    <col min="15615" max="15615" width="16.85546875" style="107" customWidth="1"/>
    <col min="15616" max="15616" width="17" style="107" customWidth="1"/>
    <col min="15617" max="15617" width="15.85546875" style="107" customWidth="1"/>
    <col min="15618" max="15618" width="10.5703125" style="107" customWidth="1"/>
    <col min="15619" max="15868" width="9.140625" style="107"/>
    <col min="15869" max="15869" width="8.7109375" style="107" customWidth="1"/>
    <col min="15870" max="15870" width="40" style="107" customWidth="1"/>
    <col min="15871" max="15871" width="16.85546875" style="107" customWidth="1"/>
    <col min="15872" max="15872" width="17" style="107" customWidth="1"/>
    <col min="15873" max="15873" width="15.85546875" style="107" customWidth="1"/>
    <col min="15874" max="15874" width="10.5703125" style="107" customWidth="1"/>
    <col min="15875" max="16384" width="9.140625" style="107"/>
  </cols>
  <sheetData>
    <row r="1" spans="1:6" ht="15.75" customHeight="1">
      <c r="A1" s="124"/>
      <c r="B1" s="125"/>
      <c r="C1" s="242" t="s">
        <v>277</v>
      </c>
      <c r="D1" s="242"/>
      <c r="E1" s="242"/>
      <c r="F1" s="242"/>
    </row>
    <row r="2" spans="1:6" ht="15.95" customHeight="1">
      <c r="A2" s="124"/>
      <c r="B2" s="125"/>
      <c r="C2" s="242" t="s">
        <v>417</v>
      </c>
      <c r="D2" s="242"/>
      <c r="E2" s="242"/>
      <c r="F2" s="242"/>
    </row>
    <row r="3" spans="1:6" ht="78" customHeight="1">
      <c r="A3" s="126"/>
      <c r="B3" s="127"/>
      <c r="C3" s="242"/>
      <c r="D3" s="242"/>
      <c r="E3" s="242"/>
      <c r="F3" s="242"/>
    </row>
    <row r="4" spans="1:6" ht="18.75" customHeight="1">
      <c r="A4" s="243" t="s">
        <v>278</v>
      </c>
      <c r="B4" s="243"/>
      <c r="C4" s="243"/>
      <c r="D4" s="243"/>
      <c r="E4" s="243"/>
      <c r="F4" s="243"/>
    </row>
    <row r="5" spans="1:6" ht="39.75" customHeight="1">
      <c r="A5" s="244" t="s">
        <v>418</v>
      </c>
      <c r="B5" s="244"/>
      <c r="C5" s="244"/>
      <c r="D5" s="244"/>
      <c r="E5" s="244"/>
      <c r="F5" s="244"/>
    </row>
    <row r="6" spans="1:6" ht="18.75">
      <c r="A6" s="128"/>
      <c r="B6" s="129"/>
      <c r="C6" s="128"/>
      <c r="D6" s="128"/>
      <c r="E6" s="128"/>
      <c r="F6" s="128" t="s">
        <v>263</v>
      </c>
    </row>
    <row r="7" spans="1:6" ht="12.75" customHeight="1">
      <c r="A7" s="245" t="s">
        <v>279</v>
      </c>
      <c r="B7" s="246" t="s">
        <v>265</v>
      </c>
      <c r="C7" s="247" t="s">
        <v>280</v>
      </c>
      <c r="D7" s="248" t="s">
        <v>281</v>
      </c>
      <c r="E7" s="248" t="s">
        <v>282</v>
      </c>
      <c r="F7" s="248" t="s">
        <v>267</v>
      </c>
    </row>
    <row r="8" spans="1:6" ht="78" customHeight="1">
      <c r="A8" s="245"/>
      <c r="B8" s="246"/>
      <c r="C8" s="247"/>
      <c r="D8" s="248"/>
      <c r="E8" s="248"/>
      <c r="F8" s="248"/>
    </row>
    <row r="9" spans="1:6" ht="18.75">
      <c r="A9" s="130">
        <v>1</v>
      </c>
      <c r="B9" s="131">
        <v>2</v>
      </c>
      <c r="C9" s="132">
        <v>3</v>
      </c>
      <c r="D9" s="133">
        <v>4</v>
      </c>
      <c r="E9" s="134">
        <v>5</v>
      </c>
      <c r="F9" s="130" t="s">
        <v>6</v>
      </c>
    </row>
    <row r="10" spans="1:6" ht="22.5" customHeight="1">
      <c r="A10" s="135"/>
      <c r="B10" s="136" t="s">
        <v>283</v>
      </c>
      <c r="C10" s="137"/>
      <c r="D10" s="137"/>
      <c r="E10" s="138"/>
      <c r="F10" s="139"/>
    </row>
    <row r="11" spans="1:6" s="145" customFormat="1" ht="41.25" customHeight="1">
      <c r="A11" s="140" t="s">
        <v>284</v>
      </c>
      <c r="B11" s="141" t="s">
        <v>285</v>
      </c>
      <c r="C11" s="142">
        <f>C12+C13+C15+C14</f>
        <v>4217361</v>
      </c>
      <c r="D11" s="142">
        <f>D12+D13+D15+D14</f>
        <v>4208426.5999999996</v>
      </c>
      <c r="E11" s="143">
        <f t="shared" ref="E11:E34" si="0">D11-C11</f>
        <v>-8934.4000000003725</v>
      </c>
      <c r="F11" s="144">
        <f t="shared" ref="F11:F34" si="1">D11/C11</f>
        <v>0.99788151879812981</v>
      </c>
    </row>
    <row r="12" spans="1:6" ht="75.75" customHeight="1">
      <c r="A12" s="146" t="s">
        <v>286</v>
      </c>
      <c r="B12" s="147" t="s">
        <v>25</v>
      </c>
      <c r="C12" s="148">
        <v>587629</v>
      </c>
      <c r="D12" s="149">
        <v>587628.64</v>
      </c>
      <c r="E12" s="138">
        <f t="shared" si="0"/>
        <v>-0.35999999998603016</v>
      </c>
      <c r="F12" s="139">
        <f t="shared" si="1"/>
        <v>0.99999938736856075</v>
      </c>
    </row>
    <row r="13" spans="1:6" ht="108" customHeight="1">
      <c r="A13" s="146" t="s">
        <v>287</v>
      </c>
      <c r="B13" s="147" t="s">
        <v>288</v>
      </c>
      <c r="C13" s="148">
        <v>3430171</v>
      </c>
      <c r="D13" s="148">
        <v>3421236.96</v>
      </c>
      <c r="E13" s="138">
        <f t="shared" si="0"/>
        <v>-8934.0400000000373</v>
      </c>
      <c r="F13" s="139">
        <f t="shared" si="1"/>
        <v>0.99739545346281566</v>
      </c>
    </row>
    <row r="14" spans="1:6" ht="92.25" customHeight="1">
      <c r="A14" s="146" t="s">
        <v>289</v>
      </c>
      <c r="B14" s="147" t="s">
        <v>16</v>
      </c>
      <c r="C14" s="150">
        <v>3700</v>
      </c>
      <c r="D14" s="150">
        <v>3700</v>
      </c>
      <c r="E14" s="138">
        <f t="shared" si="0"/>
        <v>0</v>
      </c>
      <c r="F14" s="139">
        <f t="shared" si="1"/>
        <v>1</v>
      </c>
    </row>
    <row r="15" spans="1:6" ht="43.5" customHeight="1">
      <c r="A15" s="146" t="s">
        <v>290</v>
      </c>
      <c r="B15" s="147" t="s">
        <v>39</v>
      </c>
      <c r="C15" s="150">
        <v>195861</v>
      </c>
      <c r="D15" s="150">
        <v>195861</v>
      </c>
      <c r="E15" s="138">
        <f t="shared" si="0"/>
        <v>0</v>
      </c>
      <c r="F15" s="139">
        <f t="shared" si="1"/>
        <v>1</v>
      </c>
    </row>
    <row r="16" spans="1:6" s="145" customFormat="1" ht="24.75" customHeight="1">
      <c r="A16" s="140" t="s">
        <v>291</v>
      </c>
      <c r="B16" s="141" t="s">
        <v>292</v>
      </c>
      <c r="C16" s="142">
        <f>C17</f>
        <v>316288</v>
      </c>
      <c r="D16" s="142">
        <f>D17</f>
        <v>316286.76</v>
      </c>
      <c r="E16" s="143">
        <f t="shared" si="0"/>
        <v>-1.2399999999906868</v>
      </c>
      <c r="F16" s="144">
        <f t="shared" si="1"/>
        <v>0.99999607952246061</v>
      </c>
    </row>
    <row r="17" spans="1:6" ht="39" customHeight="1">
      <c r="A17" s="146" t="s">
        <v>293</v>
      </c>
      <c r="B17" s="147" t="s">
        <v>49</v>
      </c>
      <c r="C17" s="150">
        <v>316288</v>
      </c>
      <c r="D17" s="150">
        <v>316286.76</v>
      </c>
      <c r="E17" s="138">
        <f t="shared" si="0"/>
        <v>-1.2399999999906868</v>
      </c>
      <c r="F17" s="139">
        <f t="shared" si="1"/>
        <v>0.99999607952246061</v>
      </c>
    </row>
    <row r="18" spans="1:6" s="145" customFormat="1" ht="76.5" customHeight="1">
      <c r="A18" s="140" t="s">
        <v>294</v>
      </c>
      <c r="B18" s="141" t="s">
        <v>295</v>
      </c>
      <c r="C18" s="151">
        <f>C19+C20</f>
        <v>42900</v>
      </c>
      <c r="D18" s="151">
        <f>D19+D20</f>
        <v>42900</v>
      </c>
      <c r="E18" s="152">
        <f t="shared" si="0"/>
        <v>0</v>
      </c>
      <c r="F18" s="153">
        <f t="shared" si="1"/>
        <v>1</v>
      </c>
    </row>
    <row r="19" spans="1:6" ht="85.5" customHeight="1">
      <c r="A19" s="146" t="s">
        <v>296</v>
      </c>
      <c r="B19" s="147" t="s">
        <v>297</v>
      </c>
      <c r="C19" s="150">
        <v>39900</v>
      </c>
      <c r="D19" s="150">
        <v>39900</v>
      </c>
      <c r="E19" s="154">
        <f t="shared" si="0"/>
        <v>0</v>
      </c>
      <c r="F19" s="139">
        <f t="shared" si="1"/>
        <v>1</v>
      </c>
    </row>
    <row r="20" spans="1:6" ht="44.25" customHeight="1">
      <c r="A20" s="146" t="s">
        <v>298</v>
      </c>
      <c r="B20" s="147" t="s">
        <v>56</v>
      </c>
      <c r="C20" s="150">
        <v>3000</v>
      </c>
      <c r="D20" s="150">
        <v>3000</v>
      </c>
      <c r="E20" s="138">
        <f t="shared" si="0"/>
        <v>0</v>
      </c>
      <c r="F20" s="139">
        <f t="shared" si="1"/>
        <v>1</v>
      </c>
    </row>
    <row r="21" spans="1:6" s="145" customFormat="1" ht="26.25" customHeight="1">
      <c r="A21" s="140" t="s">
        <v>299</v>
      </c>
      <c r="B21" s="155" t="s">
        <v>67</v>
      </c>
      <c r="C21" s="151">
        <f>C23+C22</f>
        <v>2884259.92</v>
      </c>
      <c r="D21" s="151">
        <f>D23+D22</f>
        <v>2693746.4</v>
      </c>
      <c r="E21" s="143">
        <f t="shared" si="0"/>
        <v>-190513.52000000002</v>
      </c>
      <c r="F21" s="144">
        <f t="shared" si="1"/>
        <v>0.93394717352658008</v>
      </c>
    </row>
    <row r="22" spans="1:6" ht="42.75" customHeight="1">
      <c r="A22" s="146" t="s">
        <v>300</v>
      </c>
      <c r="B22" s="156" t="s">
        <v>68</v>
      </c>
      <c r="C22" s="157">
        <v>2808183.92</v>
      </c>
      <c r="D22" s="157">
        <v>2617812.4</v>
      </c>
      <c r="E22" s="138">
        <f t="shared" si="0"/>
        <v>-190371.52000000002</v>
      </c>
      <c r="F22" s="139">
        <f t="shared" si="1"/>
        <v>0.93220831490267919</v>
      </c>
    </row>
    <row r="23" spans="1:6" ht="40.5" customHeight="1">
      <c r="A23" s="146" t="s">
        <v>301</v>
      </c>
      <c r="B23" s="156" t="s">
        <v>79</v>
      </c>
      <c r="C23" s="150">
        <v>76076</v>
      </c>
      <c r="D23" s="150">
        <v>75934</v>
      </c>
      <c r="E23" s="138">
        <f t="shared" si="0"/>
        <v>-142</v>
      </c>
      <c r="F23" s="139">
        <f t="shared" si="1"/>
        <v>0.99813344550186656</v>
      </c>
    </row>
    <row r="24" spans="1:6" s="145" customFormat="1" ht="57.75" customHeight="1">
      <c r="A24" s="140" t="s">
        <v>302</v>
      </c>
      <c r="B24" s="141" t="s">
        <v>303</v>
      </c>
      <c r="C24" s="142">
        <f>C26+C27+C25</f>
        <v>1249749</v>
      </c>
      <c r="D24" s="142">
        <f>D26+D27+D25</f>
        <v>1128158.82</v>
      </c>
      <c r="E24" s="143">
        <f t="shared" si="0"/>
        <v>-121590.17999999993</v>
      </c>
      <c r="F24" s="144">
        <f t="shared" si="1"/>
        <v>0.90270831983062205</v>
      </c>
    </row>
    <row r="25" spans="1:6" s="160" customFormat="1" ht="23.25" customHeight="1">
      <c r="A25" s="146" t="s">
        <v>304</v>
      </c>
      <c r="B25" s="147" t="s">
        <v>159</v>
      </c>
      <c r="C25" s="150">
        <v>32620</v>
      </c>
      <c r="D25" s="150">
        <v>32080.68</v>
      </c>
      <c r="E25" s="158">
        <f t="shared" si="0"/>
        <v>-539.31999999999971</v>
      </c>
      <c r="F25" s="159">
        <f t="shared" si="1"/>
        <v>0.98346658491722871</v>
      </c>
    </row>
    <row r="26" spans="1:6" ht="23.25" customHeight="1">
      <c r="A26" s="146" t="s">
        <v>305</v>
      </c>
      <c r="B26" s="147" t="s">
        <v>89</v>
      </c>
      <c r="C26" s="150">
        <v>200000</v>
      </c>
      <c r="D26" s="150">
        <v>200000</v>
      </c>
      <c r="E26" s="138">
        <f t="shared" si="0"/>
        <v>0</v>
      </c>
      <c r="F26" s="139">
        <f t="shared" si="1"/>
        <v>1</v>
      </c>
    </row>
    <row r="27" spans="1:6" ht="22.5" customHeight="1">
      <c r="A27" s="146" t="s">
        <v>306</v>
      </c>
      <c r="B27" s="147" t="s">
        <v>91</v>
      </c>
      <c r="C27" s="150">
        <v>1017129</v>
      </c>
      <c r="D27" s="150">
        <v>896078.14</v>
      </c>
      <c r="E27" s="138">
        <f t="shared" si="0"/>
        <v>-121050.85999999999</v>
      </c>
      <c r="F27" s="139">
        <f t="shared" si="1"/>
        <v>0.8809877016582951</v>
      </c>
    </row>
    <row r="28" spans="1:6" s="145" customFormat="1" ht="58.5" customHeight="1">
      <c r="A28" s="140" t="s">
        <v>307</v>
      </c>
      <c r="B28" s="141" t="s">
        <v>308</v>
      </c>
      <c r="C28" s="151">
        <f>C29</f>
        <v>2917846</v>
      </c>
      <c r="D28" s="151">
        <f>D29</f>
        <v>2881657.05</v>
      </c>
      <c r="E28" s="143">
        <f t="shared" si="0"/>
        <v>-36188.950000000186</v>
      </c>
      <c r="F28" s="144">
        <f t="shared" si="1"/>
        <v>0.9875973749128637</v>
      </c>
    </row>
    <row r="29" spans="1:6" ht="21" customHeight="1">
      <c r="A29" s="146" t="s">
        <v>309</v>
      </c>
      <c r="B29" s="147" t="s">
        <v>124</v>
      </c>
      <c r="C29" s="150">
        <v>2917846</v>
      </c>
      <c r="D29" s="150">
        <v>2881657.05</v>
      </c>
      <c r="E29" s="138">
        <f t="shared" si="0"/>
        <v>-36188.950000000186</v>
      </c>
      <c r="F29" s="139">
        <f t="shared" si="1"/>
        <v>0.9875973749128637</v>
      </c>
    </row>
    <row r="30" spans="1:6" s="145" customFormat="1" ht="24" customHeight="1">
      <c r="A30" s="140" t="s">
        <v>310</v>
      </c>
      <c r="B30" s="161" t="s">
        <v>139</v>
      </c>
      <c r="C30" s="151">
        <f>C31</f>
        <v>123060</v>
      </c>
      <c r="D30" s="151">
        <f>D31</f>
        <v>123059.44</v>
      </c>
      <c r="E30" s="143">
        <f t="shared" si="0"/>
        <v>-0.55999999999767169</v>
      </c>
      <c r="F30" s="144">
        <f t="shared" si="1"/>
        <v>0.99999544937428897</v>
      </c>
    </row>
    <row r="31" spans="1:6" ht="44.25" customHeight="1">
      <c r="A31" s="146" t="s">
        <v>311</v>
      </c>
      <c r="B31" s="162" t="s">
        <v>140</v>
      </c>
      <c r="C31" s="150">
        <v>123060</v>
      </c>
      <c r="D31" s="150">
        <v>123059.44</v>
      </c>
      <c r="E31" s="138">
        <f t="shared" si="0"/>
        <v>-0.55999999999767169</v>
      </c>
      <c r="F31" s="139">
        <f t="shared" si="1"/>
        <v>0.99999544937428897</v>
      </c>
    </row>
    <row r="32" spans="1:6" s="145" customFormat="1" ht="42.75" customHeight="1">
      <c r="A32" s="140" t="s">
        <v>312</v>
      </c>
      <c r="B32" s="141" t="s">
        <v>313</v>
      </c>
      <c r="C32" s="142">
        <f>C33</f>
        <v>285000</v>
      </c>
      <c r="D32" s="142">
        <f>D33</f>
        <v>282521</v>
      </c>
      <c r="E32" s="143">
        <f t="shared" si="0"/>
        <v>-2479</v>
      </c>
      <c r="F32" s="144">
        <f t="shared" si="1"/>
        <v>0.99130175438596491</v>
      </c>
    </row>
    <row r="33" spans="1:6" ht="47.25" customHeight="1">
      <c r="A33" s="146" t="s">
        <v>314</v>
      </c>
      <c r="B33" s="147" t="s">
        <v>147</v>
      </c>
      <c r="C33" s="150">
        <v>285000</v>
      </c>
      <c r="D33" s="150">
        <v>282521</v>
      </c>
      <c r="E33" s="138">
        <f t="shared" si="0"/>
        <v>-2479</v>
      </c>
      <c r="F33" s="139">
        <f t="shared" si="1"/>
        <v>0.99130175438596491</v>
      </c>
    </row>
    <row r="34" spans="1:6" s="145" customFormat="1" ht="30" customHeight="1">
      <c r="A34" s="140" t="s">
        <v>315</v>
      </c>
      <c r="B34" s="141" t="s">
        <v>316</v>
      </c>
      <c r="C34" s="142">
        <f>C11+C16+C18+C24+C28+C21+C30+C32</f>
        <v>12036463.92</v>
      </c>
      <c r="D34" s="142">
        <f>D11+D16+D18+D24+D28+D21+D30+D32</f>
        <v>11676756.07</v>
      </c>
      <c r="E34" s="143">
        <f t="shared" si="0"/>
        <v>-359707.84999999963</v>
      </c>
      <c r="F34" s="144">
        <f t="shared" si="1"/>
        <v>0.97011515571427065</v>
      </c>
    </row>
    <row r="36" spans="1:6" ht="33" customHeight="1">
      <c r="A36" s="62"/>
      <c r="B36" s="62"/>
    </row>
    <row r="37" spans="1:6" s="164" customFormat="1" ht="20.25" customHeight="1">
      <c r="A37" s="241" t="s">
        <v>317</v>
      </c>
      <c r="B37" s="241"/>
      <c r="C37" s="241"/>
      <c r="D37" s="241"/>
      <c r="E37" s="241"/>
      <c r="F37" s="241"/>
    </row>
    <row r="38" spans="1:6" s="164" customFormat="1" ht="18.75">
      <c r="F38" s="61"/>
    </row>
    <row r="39" spans="1:6" ht="18.75">
      <c r="A39" s="146"/>
      <c r="B39" s="165"/>
      <c r="C39" s="150"/>
      <c r="D39" s="150"/>
      <c r="E39" s="150"/>
      <c r="F39" s="166"/>
    </row>
    <row r="40" spans="1:6" ht="18.75">
      <c r="A40" s="146"/>
      <c r="B40" s="165"/>
      <c r="C40" s="167"/>
      <c r="D40" s="167"/>
      <c r="E40" s="168"/>
      <c r="F40" s="166"/>
    </row>
    <row r="41" spans="1:6" ht="18.75">
      <c r="A41" s="146"/>
      <c r="B41" s="165"/>
      <c r="C41" s="167"/>
      <c r="D41" s="168"/>
      <c r="E41" s="168"/>
      <c r="F41" s="166"/>
    </row>
    <row r="42" spans="1:6" ht="18.75">
      <c r="A42" s="146"/>
      <c r="B42" s="165"/>
      <c r="C42" s="167"/>
      <c r="D42" s="168"/>
      <c r="E42" s="168"/>
      <c r="F42" s="166"/>
    </row>
    <row r="43" spans="1:6" ht="18.75">
      <c r="A43" s="146"/>
      <c r="B43" s="165"/>
      <c r="C43" s="167"/>
      <c r="D43" s="168"/>
      <c r="E43" s="168"/>
      <c r="F43" s="166"/>
    </row>
    <row r="44" spans="1:6" ht="18.75">
      <c r="A44" s="146"/>
      <c r="B44" s="165"/>
      <c r="C44" s="167"/>
      <c r="D44" s="168"/>
      <c r="E44" s="168"/>
      <c r="F44" s="166"/>
    </row>
    <row r="45" spans="1:6" ht="18.75">
      <c r="A45" s="146"/>
      <c r="B45" s="165"/>
      <c r="C45" s="167"/>
      <c r="D45" s="168"/>
      <c r="E45" s="168"/>
      <c r="F45" s="166"/>
    </row>
    <row r="46" spans="1:6" ht="18.75">
      <c r="A46" s="146"/>
      <c r="B46" s="165"/>
      <c r="C46" s="167"/>
      <c r="D46" s="168"/>
      <c r="E46" s="168"/>
      <c r="F46" s="166"/>
    </row>
    <row r="47" spans="1:6" ht="18.75">
      <c r="A47" s="146"/>
      <c r="B47" s="165"/>
      <c r="C47" s="167"/>
      <c r="D47" s="168"/>
      <c r="E47" s="168"/>
      <c r="F47" s="166"/>
    </row>
    <row r="48" spans="1:6" ht="18.75">
      <c r="A48" s="146"/>
      <c r="B48" s="165"/>
      <c r="C48" s="167"/>
      <c r="D48" s="168"/>
      <c r="E48" s="168"/>
      <c r="F48" s="166"/>
    </row>
    <row r="49" spans="1:6" ht="18.75">
      <c r="A49" s="146"/>
      <c r="B49" s="165"/>
      <c r="C49" s="167"/>
      <c r="D49" s="168"/>
      <c r="E49" s="168"/>
      <c r="F49" s="166"/>
    </row>
    <row r="50" spans="1:6" ht="18.75">
      <c r="A50" s="146"/>
      <c r="B50" s="165"/>
      <c r="C50" s="167"/>
      <c r="D50" s="168"/>
      <c r="E50" s="168"/>
      <c r="F50" s="166"/>
    </row>
    <row r="51" spans="1:6" ht="18.75">
      <c r="A51" s="146"/>
      <c r="B51" s="165"/>
      <c r="C51" s="167"/>
      <c r="D51" s="168"/>
      <c r="E51" s="168"/>
      <c r="F51" s="166"/>
    </row>
    <row r="52" spans="1:6" ht="18.75">
      <c r="A52" s="146"/>
      <c r="B52" s="165"/>
      <c r="C52" s="167"/>
      <c r="D52" s="168"/>
      <c r="E52" s="168"/>
      <c r="F52" s="166"/>
    </row>
    <row r="53" spans="1:6" ht="18.75">
      <c r="A53" s="146"/>
      <c r="B53" s="165"/>
      <c r="C53" s="167"/>
      <c r="D53" s="168"/>
      <c r="E53" s="168"/>
      <c r="F53" s="166"/>
    </row>
    <row r="54" spans="1:6" ht="18.75">
      <c r="A54" s="146"/>
      <c r="B54" s="165"/>
      <c r="C54" s="167"/>
      <c r="D54" s="168"/>
      <c r="E54" s="168"/>
      <c r="F54" s="166"/>
    </row>
    <row r="55" spans="1:6" ht="18.75">
      <c r="A55" s="146"/>
      <c r="B55" s="169"/>
      <c r="C55" s="167"/>
      <c r="D55" s="168"/>
      <c r="E55" s="168"/>
      <c r="F55" s="166"/>
    </row>
    <row r="56" spans="1:6" ht="18.75">
      <c r="A56" s="146"/>
      <c r="B56" s="169"/>
      <c r="C56" s="167"/>
      <c r="D56" s="168"/>
      <c r="E56" s="168"/>
      <c r="F56" s="166"/>
    </row>
    <row r="57" spans="1:6" ht="18.75">
      <c r="A57" s="146"/>
      <c r="B57" s="165"/>
      <c r="C57" s="167"/>
      <c r="D57" s="168"/>
      <c r="E57" s="168"/>
      <c r="F57" s="166"/>
    </row>
    <row r="58" spans="1:6" ht="18.75">
      <c r="A58" s="146"/>
      <c r="B58" s="165"/>
      <c r="C58" s="167"/>
      <c r="D58" s="168"/>
      <c r="E58" s="168"/>
      <c r="F58" s="166"/>
    </row>
    <row r="59" spans="1:6" ht="18.75">
      <c r="A59" s="146"/>
      <c r="B59" s="165"/>
      <c r="C59" s="167"/>
      <c r="D59" s="168"/>
      <c r="E59" s="168"/>
      <c r="F59" s="166"/>
    </row>
    <row r="60" spans="1:6" ht="18.75">
      <c r="A60" s="146"/>
      <c r="B60" s="165"/>
      <c r="C60" s="167"/>
      <c r="D60" s="168"/>
      <c r="E60" s="168"/>
      <c r="F60" s="166"/>
    </row>
    <row r="61" spans="1:6" ht="18.75">
      <c r="A61" s="146"/>
      <c r="B61" s="165"/>
      <c r="C61" s="167"/>
      <c r="D61" s="168"/>
      <c r="E61" s="168"/>
      <c r="F61" s="166"/>
    </row>
    <row r="62" spans="1:6" ht="18.75">
      <c r="A62" s="146"/>
      <c r="B62" s="147"/>
      <c r="C62" s="167"/>
      <c r="D62" s="170"/>
      <c r="E62" s="168"/>
      <c r="F62" s="166"/>
    </row>
    <row r="63" spans="1:6" ht="18.75">
      <c r="A63" s="146"/>
      <c r="B63" s="165"/>
      <c r="C63" s="170"/>
      <c r="D63" s="170"/>
      <c r="E63" s="168"/>
      <c r="F63" s="166"/>
    </row>
    <row r="64" spans="1:6" ht="18.75">
      <c r="A64" s="171"/>
      <c r="B64" s="172"/>
      <c r="C64" s="173"/>
      <c r="D64" s="174"/>
      <c r="E64" s="175"/>
      <c r="F64" s="175"/>
    </row>
    <row r="65" spans="1:6" ht="18.75">
      <c r="A65" s="171"/>
      <c r="B65" s="172"/>
      <c r="C65" s="173"/>
      <c r="D65" s="174"/>
      <c r="E65" s="175"/>
      <c r="F65" s="175"/>
    </row>
    <row r="66" spans="1:6" ht="18.75">
      <c r="A66" s="171"/>
      <c r="B66" s="172"/>
      <c r="C66" s="173"/>
      <c r="D66" s="174"/>
      <c r="E66" s="175"/>
      <c r="F66" s="175"/>
    </row>
    <row r="67" spans="1:6" ht="18.75">
      <c r="A67" s="171"/>
      <c r="B67" s="172"/>
      <c r="C67" s="173"/>
      <c r="D67" s="174"/>
      <c r="E67" s="175"/>
      <c r="F67" s="175"/>
    </row>
    <row r="68" spans="1:6" ht="18.75">
      <c r="A68" s="171"/>
      <c r="B68" s="172"/>
      <c r="C68" s="173"/>
      <c r="D68" s="174"/>
      <c r="E68" s="175"/>
      <c r="F68" s="175"/>
    </row>
    <row r="69" spans="1:6" ht="18.75">
      <c r="A69" s="171"/>
      <c r="B69" s="172"/>
      <c r="C69" s="173"/>
      <c r="D69" s="174"/>
      <c r="E69" s="175"/>
      <c r="F69" s="175"/>
    </row>
    <row r="70" spans="1:6" ht="18.75">
      <c r="A70" s="171"/>
      <c r="B70" s="172"/>
      <c r="C70" s="173"/>
      <c r="D70" s="174"/>
      <c r="E70" s="175"/>
      <c r="F70" s="175"/>
    </row>
    <row r="71" spans="1:6" ht="18.75">
      <c r="A71" s="171"/>
      <c r="B71" s="172"/>
      <c r="C71" s="173"/>
      <c r="D71" s="174"/>
      <c r="E71" s="175"/>
      <c r="F71" s="175"/>
    </row>
    <row r="72" spans="1:6" ht="18.75">
      <c r="A72" s="171"/>
      <c r="B72" s="172"/>
      <c r="C72" s="173"/>
      <c r="D72" s="174"/>
      <c r="E72" s="175"/>
      <c r="F72" s="175"/>
    </row>
    <row r="73" spans="1:6" ht="18.75">
      <c r="A73" s="171"/>
      <c r="B73" s="172"/>
      <c r="C73" s="173"/>
      <c r="D73" s="174"/>
      <c r="E73" s="175"/>
      <c r="F73" s="175"/>
    </row>
    <row r="74" spans="1:6" ht="18.75">
      <c r="A74" s="171"/>
      <c r="B74" s="172"/>
      <c r="C74" s="173"/>
      <c r="D74" s="174"/>
      <c r="E74" s="175"/>
      <c r="F74" s="175"/>
    </row>
    <row r="75" spans="1:6" ht="18.75">
      <c r="A75" s="171"/>
      <c r="B75" s="172"/>
      <c r="C75" s="173"/>
      <c r="D75" s="174"/>
      <c r="E75" s="175"/>
      <c r="F75" s="175"/>
    </row>
    <row r="76" spans="1:6" ht="18.75">
      <c r="A76" s="171"/>
      <c r="B76" s="172"/>
      <c r="C76" s="173"/>
      <c r="D76" s="174"/>
      <c r="E76" s="175"/>
      <c r="F76" s="175"/>
    </row>
    <row r="77" spans="1:6" ht="18.75">
      <c r="A77" s="171"/>
      <c r="B77" s="172"/>
      <c r="C77" s="173"/>
      <c r="D77" s="174"/>
      <c r="E77" s="175"/>
      <c r="F77" s="175"/>
    </row>
    <row r="78" spans="1:6" ht="18.75">
      <c r="A78" s="171"/>
      <c r="B78" s="172"/>
      <c r="C78" s="173"/>
      <c r="D78" s="174"/>
      <c r="E78" s="175"/>
      <c r="F78" s="175"/>
    </row>
    <row r="79" spans="1:6" ht="18.75">
      <c r="A79" s="171"/>
      <c r="B79" s="176"/>
      <c r="C79" s="173"/>
      <c r="D79" s="174"/>
      <c r="E79" s="175"/>
      <c r="F79" s="175"/>
    </row>
    <row r="80" spans="1:6" ht="18.75">
      <c r="A80" s="171"/>
      <c r="B80" s="177"/>
      <c r="C80" s="173"/>
      <c r="D80" s="174"/>
      <c r="E80" s="175"/>
      <c r="F80" s="175"/>
    </row>
    <row r="81" spans="1:6" ht="18.75">
      <c r="A81" s="171"/>
      <c r="B81" s="172"/>
      <c r="C81" s="173"/>
      <c r="D81" s="174"/>
      <c r="E81" s="175"/>
      <c r="F81" s="175"/>
    </row>
    <row r="82" spans="1:6" ht="18.75">
      <c r="A82" s="171"/>
      <c r="B82" s="172"/>
      <c r="C82" s="173"/>
      <c r="D82" s="174"/>
      <c r="E82" s="175"/>
      <c r="F82" s="175"/>
    </row>
    <row r="83" spans="1:6" ht="18.75">
      <c r="A83" s="171"/>
      <c r="B83" s="172"/>
      <c r="C83" s="173"/>
      <c r="D83" s="174"/>
      <c r="E83" s="175"/>
      <c r="F83" s="175"/>
    </row>
    <row r="84" spans="1:6" ht="18.75">
      <c r="A84" s="171"/>
      <c r="B84" s="172"/>
      <c r="C84" s="173"/>
      <c r="D84" s="174"/>
      <c r="E84" s="175"/>
      <c r="F84" s="175"/>
    </row>
    <row r="85" spans="1:6" ht="18.75">
      <c r="A85" s="171"/>
      <c r="B85" s="172"/>
      <c r="C85" s="173"/>
      <c r="D85" s="174"/>
      <c r="E85" s="175"/>
      <c r="F85" s="175"/>
    </row>
    <row r="86" spans="1:6" ht="18.75">
      <c r="A86" s="171"/>
      <c r="B86" s="172"/>
      <c r="C86" s="173"/>
      <c r="D86" s="174"/>
      <c r="E86" s="175"/>
      <c r="F86" s="175"/>
    </row>
    <row r="87" spans="1:6" ht="18.75">
      <c r="A87" s="171"/>
      <c r="B87" s="172"/>
      <c r="C87" s="173"/>
      <c r="D87" s="174"/>
      <c r="E87" s="175"/>
      <c r="F87" s="175"/>
    </row>
    <row r="88" spans="1:6" ht="18.75">
      <c r="A88" s="171"/>
      <c r="B88" s="172"/>
      <c r="C88" s="173"/>
      <c r="D88" s="174"/>
      <c r="E88" s="175"/>
      <c r="F88" s="175"/>
    </row>
    <row r="89" spans="1:6" ht="18.75">
      <c r="A89" s="171"/>
      <c r="B89" s="172"/>
      <c r="C89" s="173"/>
      <c r="D89" s="174"/>
      <c r="E89" s="175"/>
      <c r="F89" s="175"/>
    </row>
    <row r="90" spans="1:6" ht="18.75">
      <c r="A90" s="171"/>
      <c r="B90" s="172"/>
      <c r="C90" s="173"/>
      <c r="D90" s="174"/>
      <c r="E90" s="175"/>
      <c r="F90" s="175"/>
    </row>
    <row r="91" spans="1:6" ht="18.75">
      <c r="A91" s="171"/>
      <c r="B91" s="172"/>
      <c r="C91" s="173"/>
      <c r="D91" s="174"/>
      <c r="E91" s="175"/>
      <c r="F91" s="175"/>
    </row>
    <row r="92" spans="1:6" ht="18.75">
      <c r="A92" s="171"/>
      <c r="B92" s="172"/>
      <c r="C92" s="173"/>
      <c r="D92" s="174"/>
      <c r="E92" s="175"/>
      <c r="F92" s="175"/>
    </row>
    <row r="93" spans="1:6" ht="18.75">
      <c r="A93" s="171"/>
      <c r="B93" s="172"/>
      <c r="C93" s="173"/>
      <c r="D93" s="174"/>
      <c r="E93" s="175"/>
      <c r="F93" s="175"/>
    </row>
    <row r="94" spans="1:6" ht="18.75">
      <c r="A94" s="171"/>
      <c r="B94" s="172"/>
      <c r="C94" s="173"/>
      <c r="D94" s="174"/>
      <c r="E94" s="175"/>
      <c r="F94" s="175"/>
    </row>
    <row r="95" spans="1:6" ht="18.75">
      <c r="A95" s="171"/>
      <c r="B95" s="178"/>
      <c r="C95" s="173"/>
      <c r="D95" s="174"/>
      <c r="E95" s="175"/>
      <c r="F95" s="175"/>
    </row>
    <row r="96" spans="1:6" ht="18.75">
      <c r="A96" s="171"/>
      <c r="B96" s="172"/>
      <c r="C96" s="173"/>
      <c r="D96" s="174"/>
      <c r="E96" s="175"/>
      <c r="F96" s="175"/>
    </row>
    <row r="97" spans="1:6" ht="18.75">
      <c r="A97" s="171"/>
      <c r="B97" s="172"/>
      <c r="C97" s="173"/>
      <c r="D97" s="174"/>
      <c r="E97" s="175"/>
      <c r="F97" s="175"/>
    </row>
    <row r="98" spans="1:6" ht="18.75">
      <c r="A98" s="171"/>
      <c r="B98" s="172"/>
      <c r="C98" s="173"/>
      <c r="D98" s="174"/>
      <c r="E98" s="175"/>
      <c r="F98" s="175"/>
    </row>
    <row r="99" spans="1:6" ht="18.75">
      <c r="A99" s="171"/>
      <c r="B99" s="172"/>
      <c r="C99" s="173"/>
      <c r="D99" s="174"/>
      <c r="E99" s="175"/>
      <c r="F99" s="175"/>
    </row>
    <row r="100" spans="1:6" ht="18.75">
      <c r="A100" s="171"/>
      <c r="B100" s="172"/>
      <c r="C100" s="173"/>
      <c r="D100" s="174"/>
      <c r="E100" s="175"/>
      <c r="F100" s="175"/>
    </row>
    <row r="101" spans="1:6" ht="18.75">
      <c r="A101" s="171"/>
      <c r="B101" s="172"/>
      <c r="C101" s="173"/>
      <c r="D101" s="174"/>
      <c r="E101" s="175"/>
      <c r="F101" s="175"/>
    </row>
    <row r="102" spans="1:6" ht="18.75">
      <c r="A102" s="171"/>
      <c r="B102" s="172"/>
      <c r="C102" s="173"/>
      <c r="D102" s="174"/>
      <c r="E102" s="175"/>
      <c r="F102" s="175"/>
    </row>
    <row r="103" spans="1:6" ht="18.75">
      <c r="A103" s="171"/>
      <c r="B103" s="172"/>
      <c r="C103" s="173"/>
      <c r="D103" s="174"/>
      <c r="E103" s="175"/>
      <c r="F103" s="175"/>
    </row>
    <row r="104" spans="1:6" ht="18.75">
      <c r="A104" s="171"/>
      <c r="B104" s="178"/>
      <c r="C104" s="173"/>
      <c r="D104" s="174"/>
      <c r="E104" s="175"/>
      <c r="F104" s="175"/>
    </row>
    <row r="105" spans="1:6" ht="18.75">
      <c r="A105" s="171"/>
      <c r="B105" s="178"/>
      <c r="C105" s="173"/>
      <c r="D105" s="174"/>
      <c r="E105" s="175"/>
      <c r="F105" s="175"/>
    </row>
    <row r="106" spans="1:6" ht="18.75">
      <c r="A106" s="171"/>
      <c r="B106" s="178"/>
      <c r="C106" s="173"/>
      <c r="D106" s="174"/>
      <c r="E106" s="175"/>
      <c r="F106" s="175"/>
    </row>
    <row r="107" spans="1:6" ht="18.75">
      <c r="A107" s="171"/>
      <c r="B107" s="172"/>
      <c r="C107" s="173"/>
      <c r="D107" s="174"/>
      <c r="E107" s="175"/>
      <c r="F107" s="175"/>
    </row>
    <row r="108" spans="1:6" ht="18.75">
      <c r="A108" s="171"/>
      <c r="B108" s="172"/>
      <c r="C108" s="173"/>
      <c r="D108" s="174"/>
      <c r="E108" s="175"/>
      <c r="F108" s="175"/>
    </row>
    <row r="109" spans="1:6" ht="18.75">
      <c r="A109" s="171"/>
      <c r="B109" s="172"/>
      <c r="C109" s="173"/>
      <c r="D109" s="174"/>
      <c r="E109" s="175"/>
      <c r="F109" s="175"/>
    </row>
    <row r="110" spans="1:6" ht="18.75">
      <c r="A110" s="171"/>
      <c r="B110" s="178"/>
      <c r="C110" s="173"/>
      <c r="D110" s="174"/>
      <c r="E110" s="175"/>
      <c r="F110" s="175"/>
    </row>
    <row r="111" spans="1:6" ht="18.75">
      <c r="A111" s="171"/>
      <c r="B111" s="178"/>
      <c r="C111" s="173"/>
      <c r="D111" s="174"/>
      <c r="E111" s="175"/>
      <c r="F111" s="175"/>
    </row>
    <row r="112" spans="1:6" ht="18.75">
      <c r="A112" s="171"/>
      <c r="B112" s="172"/>
      <c r="C112" s="173"/>
      <c r="D112" s="174"/>
      <c r="E112" s="175"/>
      <c r="F112" s="175"/>
    </row>
    <row r="113" spans="1:6" ht="18.75">
      <c r="A113" s="171"/>
      <c r="B113" s="172"/>
      <c r="C113" s="173"/>
      <c r="D113" s="174"/>
      <c r="E113" s="175"/>
      <c r="F113" s="175"/>
    </row>
    <row r="114" spans="1:6" ht="18.75">
      <c r="A114" s="171"/>
      <c r="B114" s="178"/>
      <c r="C114" s="173"/>
      <c r="D114" s="174"/>
      <c r="E114" s="175"/>
      <c r="F114" s="175"/>
    </row>
    <row r="115" spans="1:6" ht="18.75">
      <c r="A115" s="171"/>
      <c r="B115" s="178"/>
      <c r="C115" s="173"/>
      <c r="D115" s="174"/>
      <c r="E115" s="175"/>
      <c r="F115" s="175"/>
    </row>
    <row r="116" spans="1:6" ht="18.75">
      <c r="A116" s="171"/>
      <c r="B116" s="177"/>
      <c r="C116" s="173"/>
      <c r="D116" s="174"/>
      <c r="E116" s="175"/>
      <c r="F116" s="175"/>
    </row>
    <row r="117" spans="1:6" ht="18.75">
      <c r="A117" s="171"/>
      <c r="B117" s="177"/>
      <c r="C117" s="173"/>
      <c r="D117" s="174"/>
      <c r="E117" s="175"/>
      <c r="F117" s="175"/>
    </row>
    <row r="118" spans="1:6" ht="18.75">
      <c r="A118" s="171"/>
      <c r="B118" s="178"/>
      <c r="C118" s="173"/>
      <c r="D118" s="174"/>
      <c r="E118" s="175"/>
      <c r="F118" s="175"/>
    </row>
    <row r="119" spans="1:6" ht="18.75">
      <c r="A119" s="171"/>
      <c r="B119" s="178"/>
      <c r="C119" s="173"/>
      <c r="D119" s="174"/>
      <c r="E119" s="175"/>
      <c r="F119" s="175"/>
    </row>
    <row r="120" spans="1:6" ht="18.75">
      <c r="A120" s="171"/>
      <c r="B120" s="178"/>
      <c r="C120" s="173"/>
      <c r="D120" s="174"/>
      <c r="E120" s="175"/>
      <c r="F120" s="175"/>
    </row>
    <row r="121" spans="1:6" ht="18.75">
      <c r="A121" s="171"/>
      <c r="B121" s="177"/>
      <c r="C121" s="173"/>
      <c r="D121" s="174"/>
      <c r="E121" s="175"/>
      <c r="F121" s="175"/>
    </row>
    <row r="122" spans="1:6" ht="18.75">
      <c r="A122" s="171"/>
      <c r="B122" s="177"/>
      <c r="C122" s="173"/>
      <c r="D122" s="174"/>
      <c r="E122" s="175"/>
      <c r="F122" s="175"/>
    </row>
    <row r="123" spans="1:6" ht="18.75">
      <c r="A123" s="171"/>
      <c r="B123" s="178"/>
      <c r="C123" s="173"/>
      <c r="D123" s="174"/>
      <c r="E123" s="175"/>
      <c r="F123" s="175"/>
    </row>
    <row r="124" spans="1:6" ht="18.75">
      <c r="A124" s="171"/>
      <c r="B124" s="178"/>
      <c r="C124" s="173"/>
      <c r="D124" s="174"/>
      <c r="E124" s="175"/>
      <c r="F124" s="175"/>
    </row>
    <row r="125" spans="1:6" ht="18.75">
      <c r="A125" s="171"/>
      <c r="B125" s="178"/>
      <c r="C125" s="173"/>
      <c r="D125" s="174"/>
      <c r="E125" s="175"/>
      <c r="F125" s="175"/>
    </row>
    <row r="126" spans="1:6" ht="18.75">
      <c r="A126" s="171"/>
      <c r="B126" s="178"/>
      <c r="C126" s="173"/>
      <c r="D126" s="174"/>
      <c r="E126" s="175"/>
      <c r="F126" s="175"/>
    </row>
    <row r="127" spans="1:6" ht="18.75">
      <c r="A127" s="171"/>
      <c r="B127" s="178"/>
      <c r="C127" s="173"/>
      <c r="D127" s="174"/>
      <c r="E127" s="175"/>
      <c r="F127" s="175"/>
    </row>
    <row r="128" spans="1:6" ht="18.75">
      <c r="A128" s="171"/>
      <c r="B128" s="178"/>
      <c r="C128" s="173"/>
      <c r="D128" s="174"/>
      <c r="E128" s="175"/>
      <c r="F128" s="175"/>
    </row>
    <row r="129" spans="1:6" ht="18.75">
      <c r="A129" s="171"/>
      <c r="B129" s="177"/>
      <c r="C129" s="173"/>
      <c r="D129" s="174"/>
      <c r="E129" s="175"/>
      <c r="F129" s="175"/>
    </row>
    <row r="130" spans="1:6" ht="18.75">
      <c r="A130" s="171"/>
      <c r="B130" s="177"/>
      <c r="C130" s="173"/>
      <c r="D130" s="174"/>
      <c r="E130" s="175"/>
      <c r="F130" s="175"/>
    </row>
    <row r="131" spans="1:6" ht="18.75">
      <c r="A131" s="171"/>
      <c r="B131" s="177"/>
      <c r="C131" s="173"/>
      <c r="D131" s="174"/>
      <c r="E131" s="175"/>
      <c r="F131" s="175"/>
    </row>
    <row r="132" spans="1:6" ht="18.75">
      <c r="A132" s="171"/>
      <c r="B132" s="177"/>
      <c r="C132" s="173"/>
      <c r="D132" s="174"/>
      <c r="E132" s="175"/>
      <c r="F132" s="175"/>
    </row>
    <row r="133" spans="1:6" ht="18.75">
      <c r="A133" s="171"/>
      <c r="B133" s="177"/>
      <c r="C133" s="173"/>
      <c r="D133" s="174"/>
      <c r="E133" s="175"/>
      <c r="F133" s="175"/>
    </row>
    <row r="134" spans="1:6" ht="18.75">
      <c r="A134" s="171"/>
      <c r="B134" s="177"/>
      <c r="C134" s="173"/>
      <c r="D134" s="174"/>
      <c r="E134" s="175"/>
      <c r="F134" s="175"/>
    </row>
    <row r="135" spans="1:6" ht="18.75">
      <c r="A135" s="171"/>
      <c r="B135" s="177"/>
      <c r="C135" s="173"/>
      <c r="D135" s="174"/>
      <c r="E135" s="175"/>
      <c r="F135" s="175"/>
    </row>
    <row r="136" spans="1:6" ht="18.75">
      <c r="A136" s="171"/>
      <c r="B136" s="177"/>
      <c r="C136" s="173"/>
      <c r="D136" s="174"/>
      <c r="E136" s="175"/>
      <c r="F136" s="175"/>
    </row>
    <row r="137" spans="1:6" ht="18.75">
      <c r="A137" s="171"/>
      <c r="B137" s="177"/>
      <c r="C137" s="173"/>
      <c r="D137" s="174"/>
      <c r="E137" s="175"/>
      <c r="F137" s="175"/>
    </row>
    <row r="138" spans="1:6" ht="18.75">
      <c r="A138" s="171"/>
      <c r="B138" s="177"/>
      <c r="C138" s="173"/>
      <c r="D138" s="174"/>
      <c r="E138" s="175"/>
      <c r="F138" s="175"/>
    </row>
    <row r="139" spans="1:6" ht="18.75">
      <c r="A139" s="171"/>
      <c r="B139" s="177"/>
      <c r="C139" s="173"/>
      <c r="D139" s="174"/>
      <c r="E139" s="175"/>
      <c r="F139" s="175"/>
    </row>
    <row r="140" spans="1:6" ht="18.75">
      <c r="A140" s="171"/>
      <c r="B140" s="177"/>
      <c r="C140" s="173"/>
      <c r="D140" s="174"/>
      <c r="E140" s="175"/>
      <c r="F140" s="175"/>
    </row>
    <row r="141" spans="1:6" ht="18.75">
      <c r="A141" s="171"/>
      <c r="B141" s="177"/>
      <c r="C141" s="173"/>
      <c r="D141" s="174"/>
      <c r="E141" s="175"/>
      <c r="F141" s="175"/>
    </row>
    <row r="142" spans="1:6" ht="18.75">
      <c r="A142" s="171"/>
      <c r="B142" s="178"/>
      <c r="C142" s="173"/>
      <c r="D142" s="174"/>
      <c r="E142" s="175"/>
      <c r="F142" s="175"/>
    </row>
    <row r="143" spans="1:6" ht="18.75">
      <c r="A143" s="171"/>
      <c r="B143" s="177"/>
      <c r="C143" s="173"/>
      <c r="D143" s="174"/>
      <c r="E143" s="175"/>
      <c r="F143" s="175"/>
    </row>
    <row r="144" spans="1:6" ht="18.75">
      <c r="A144" s="171"/>
      <c r="B144" s="177"/>
      <c r="C144" s="173"/>
      <c r="D144" s="174"/>
      <c r="E144" s="175"/>
      <c r="F144" s="175"/>
    </row>
    <row r="145" spans="1:6" ht="18.75">
      <c r="A145" s="171"/>
      <c r="B145" s="178"/>
      <c r="C145" s="173"/>
      <c r="D145" s="174"/>
      <c r="E145" s="175"/>
      <c r="F145" s="175"/>
    </row>
    <row r="146" spans="1:6" ht="18.75">
      <c r="A146" s="171"/>
      <c r="B146" s="177"/>
      <c r="C146" s="173"/>
      <c r="D146" s="174"/>
      <c r="E146" s="175"/>
      <c r="F146" s="175"/>
    </row>
    <row r="147" spans="1:6" ht="18.75">
      <c r="A147" s="171"/>
      <c r="B147" s="177"/>
      <c r="C147" s="173"/>
      <c r="D147" s="174"/>
      <c r="E147" s="175"/>
      <c r="F147" s="175"/>
    </row>
    <row r="148" spans="1:6" ht="18.75">
      <c r="A148" s="171"/>
      <c r="B148" s="177"/>
      <c r="C148" s="173"/>
      <c r="D148" s="174"/>
      <c r="E148" s="175"/>
      <c r="F148" s="175"/>
    </row>
    <row r="149" spans="1:6" ht="18.75">
      <c r="A149" s="171"/>
      <c r="B149" s="177"/>
      <c r="C149" s="173"/>
      <c r="D149" s="174"/>
      <c r="E149" s="175"/>
      <c r="F149" s="175"/>
    </row>
    <row r="150" spans="1:6" ht="18.75">
      <c r="A150" s="171"/>
      <c r="B150" s="177"/>
      <c r="C150" s="173"/>
      <c r="D150" s="174"/>
      <c r="E150" s="175"/>
      <c r="F150" s="175"/>
    </row>
    <row r="151" spans="1:6" ht="18.75">
      <c r="A151" s="171"/>
      <c r="B151" s="177"/>
      <c r="C151" s="173"/>
      <c r="D151" s="174"/>
      <c r="E151" s="175"/>
      <c r="F151" s="175"/>
    </row>
    <row r="152" spans="1:6" ht="18.75">
      <c r="A152" s="171"/>
      <c r="B152" s="177"/>
      <c r="C152" s="173"/>
      <c r="D152" s="174"/>
      <c r="E152" s="175"/>
      <c r="F152" s="175"/>
    </row>
    <row r="153" spans="1:6" ht="18.75">
      <c r="A153" s="171"/>
      <c r="B153" s="177"/>
      <c r="C153" s="173"/>
      <c r="D153" s="174"/>
      <c r="E153" s="175"/>
      <c r="F153" s="175"/>
    </row>
    <row r="154" spans="1:6" ht="18.75">
      <c r="A154" s="171"/>
      <c r="B154" s="178"/>
      <c r="C154" s="173"/>
      <c r="D154" s="174"/>
      <c r="E154" s="175"/>
      <c r="F154" s="175"/>
    </row>
    <row r="155" spans="1:6" ht="18.75">
      <c r="A155" s="171"/>
      <c r="B155" s="177"/>
      <c r="C155" s="173"/>
      <c r="D155" s="174"/>
      <c r="E155" s="175"/>
      <c r="F155" s="175"/>
    </row>
    <row r="156" spans="1:6" ht="18.75">
      <c r="A156" s="171"/>
      <c r="B156" s="177"/>
      <c r="C156" s="173"/>
      <c r="D156" s="174"/>
      <c r="E156" s="175"/>
      <c r="F156" s="175"/>
    </row>
    <row r="157" spans="1:6" ht="18.75">
      <c r="A157" s="171"/>
      <c r="B157" s="178"/>
      <c r="C157" s="173"/>
      <c r="D157" s="174"/>
      <c r="E157" s="175"/>
      <c r="F157" s="175"/>
    </row>
    <row r="158" spans="1:6" ht="18.75">
      <c r="A158" s="171"/>
      <c r="B158" s="178"/>
      <c r="C158" s="173"/>
      <c r="D158" s="174"/>
      <c r="E158" s="175"/>
      <c r="F158" s="175"/>
    </row>
    <row r="159" spans="1:6" ht="18.75">
      <c r="A159" s="171"/>
      <c r="B159" s="177"/>
      <c r="C159" s="173"/>
      <c r="D159" s="174"/>
      <c r="E159" s="175"/>
      <c r="F159" s="175"/>
    </row>
    <row r="160" spans="1:6" ht="18.75">
      <c r="A160" s="171"/>
      <c r="B160" s="177"/>
      <c r="C160" s="173"/>
      <c r="D160" s="174"/>
      <c r="E160" s="175"/>
      <c r="F160" s="175"/>
    </row>
    <row r="161" spans="1:6" ht="18.75">
      <c r="A161" s="171"/>
      <c r="B161" s="177"/>
      <c r="C161" s="173"/>
      <c r="D161" s="174"/>
      <c r="E161" s="175"/>
      <c r="F161" s="175"/>
    </row>
    <row r="162" spans="1:6" ht="18.75">
      <c r="A162" s="171"/>
      <c r="B162" s="178"/>
      <c r="C162" s="173"/>
      <c r="D162" s="174"/>
      <c r="E162" s="175"/>
      <c r="F162" s="175"/>
    </row>
    <row r="163" spans="1:6" ht="18.75">
      <c r="A163" s="171"/>
      <c r="B163" s="177"/>
      <c r="C163" s="173"/>
      <c r="D163" s="174"/>
      <c r="E163" s="175"/>
      <c r="F163" s="175"/>
    </row>
    <row r="164" spans="1:6" ht="18.75">
      <c r="A164" s="171"/>
      <c r="B164" s="177"/>
      <c r="C164" s="173"/>
      <c r="D164" s="174"/>
      <c r="E164" s="175"/>
      <c r="F164" s="175"/>
    </row>
    <row r="165" spans="1:6" ht="18.75">
      <c r="A165" s="171"/>
      <c r="B165" s="177"/>
      <c r="C165" s="173"/>
      <c r="D165" s="174"/>
      <c r="E165" s="175"/>
      <c r="F165" s="175"/>
    </row>
    <row r="166" spans="1:6" ht="18.75">
      <c r="A166" s="171"/>
      <c r="B166" s="178"/>
      <c r="C166" s="173"/>
      <c r="D166" s="174"/>
      <c r="E166" s="175"/>
      <c r="F166" s="175"/>
    </row>
    <row r="167" spans="1:6" ht="18.75">
      <c r="A167" s="171"/>
      <c r="B167" s="177"/>
      <c r="C167" s="173"/>
      <c r="D167" s="174"/>
      <c r="E167" s="175"/>
      <c r="F167" s="175"/>
    </row>
    <row r="168" spans="1:6" ht="18.75">
      <c r="A168" s="171"/>
      <c r="B168" s="177"/>
      <c r="C168" s="173"/>
      <c r="D168" s="174"/>
      <c r="E168" s="175"/>
      <c r="F168" s="175"/>
    </row>
    <row r="169" spans="1:6" ht="18.75">
      <c r="A169" s="171"/>
      <c r="B169" s="177"/>
      <c r="C169" s="173"/>
      <c r="D169" s="174"/>
      <c r="E169" s="175"/>
      <c r="F169" s="175"/>
    </row>
    <row r="170" spans="1:6" ht="18.75">
      <c r="A170" s="171"/>
      <c r="B170" s="178"/>
      <c r="C170" s="173"/>
      <c r="D170" s="174"/>
      <c r="E170" s="175"/>
      <c r="F170" s="175"/>
    </row>
    <row r="171" spans="1:6" ht="18.75">
      <c r="A171" s="171"/>
      <c r="B171" s="178"/>
      <c r="C171" s="173"/>
      <c r="D171" s="174"/>
      <c r="E171" s="175"/>
      <c r="F171" s="175"/>
    </row>
    <row r="172" spans="1:6" ht="18.75">
      <c r="A172" s="171"/>
      <c r="B172" s="177"/>
      <c r="C172" s="173"/>
      <c r="D172" s="174"/>
      <c r="E172" s="175"/>
      <c r="F172" s="175"/>
    </row>
    <row r="173" spans="1:6" ht="18.75">
      <c r="A173" s="171"/>
      <c r="B173" s="177"/>
      <c r="C173" s="173"/>
      <c r="D173" s="174"/>
      <c r="E173" s="175"/>
      <c r="F173" s="175"/>
    </row>
    <row r="174" spans="1:6" ht="18.75">
      <c r="A174" s="171"/>
      <c r="B174" s="177"/>
      <c r="C174" s="173"/>
      <c r="D174" s="174"/>
      <c r="E174" s="175"/>
      <c r="F174" s="175"/>
    </row>
    <row r="175" spans="1:6" ht="18.75">
      <c r="A175" s="171"/>
      <c r="B175" s="177"/>
      <c r="C175" s="173"/>
      <c r="D175" s="174"/>
      <c r="E175" s="175"/>
      <c r="F175" s="175"/>
    </row>
    <row r="176" spans="1:6" ht="18.75">
      <c r="A176" s="171"/>
      <c r="B176" s="177"/>
      <c r="C176" s="173"/>
      <c r="D176" s="174"/>
      <c r="E176" s="175"/>
      <c r="F176" s="175"/>
    </row>
    <row r="177" spans="1:6" ht="18.75">
      <c r="A177" s="171"/>
      <c r="B177" s="177"/>
      <c r="C177" s="173"/>
      <c r="D177" s="174"/>
      <c r="E177" s="175"/>
      <c r="F177" s="175"/>
    </row>
    <row r="178" spans="1:6" ht="18.75">
      <c r="A178" s="171"/>
      <c r="B178" s="178"/>
      <c r="C178" s="173"/>
      <c r="D178" s="174"/>
      <c r="E178" s="175"/>
      <c r="F178" s="175"/>
    </row>
    <row r="179" spans="1:6" ht="18.75">
      <c r="A179" s="171"/>
      <c r="B179" s="178"/>
      <c r="C179" s="173"/>
      <c r="D179" s="174"/>
      <c r="E179" s="175"/>
      <c r="F179" s="175"/>
    </row>
    <row r="180" spans="1:6" ht="18.75">
      <c r="A180" s="171"/>
      <c r="B180" s="178"/>
      <c r="C180" s="173"/>
      <c r="D180" s="174"/>
      <c r="E180" s="175"/>
      <c r="F180" s="175"/>
    </row>
    <row r="181" spans="1:6" ht="18.75">
      <c r="A181" s="171"/>
      <c r="B181" s="177"/>
      <c r="C181" s="173"/>
      <c r="D181" s="174"/>
      <c r="E181" s="175"/>
      <c r="F181" s="175"/>
    </row>
    <row r="182" spans="1:6" ht="18.75">
      <c r="A182" s="171"/>
      <c r="B182" s="177"/>
      <c r="C182" s="173"/>
      <c r="D182" s="174"/>
      <c r="E182" s="175"/>
      <c r="F182" s="175"/>
    </row>
    <row r="183" spans="1:6" ht="18.75">
      <c r="A183" s="171"/>
      <c r="B183" s="177"/>
      <c r="C183" s="173"/>
      <c r="D183" s="174"/>
      <c r="E183" s="175"/>
      <c r="F183" s="175"/>
    </row>
    <row r="184" spans="1:6" ht="18.75">
      <c r="A184" s="171"/>
      <c r="B184" s="177"/>
      <c r="C184" s="173"/>
      <c r="D184" s="174"/>
      <c r="E184" s="175"/>
      <c r="F184" s="175"/>
    </row>
    <row r="185" spans="1:6" ht="18.75">
      <c r="A185" s="171"/>
      <c r="B185" s="178"/>
      <c r="C185" s="173"/>
      <c r="D185" s="174"/>
      <c r="E185" s="175"/>
      <c r="F185" s="175"/>
    </row>
    <row r="186" spans="1:6" ht="18.75">
      <c r="A186" s="171"/>
      <c r="B186" s="177"/>
      <c r="C186" s="173"/>
      <c r="D186" s="174"/>
      <c r="E186" s="175"/>
      <c r="F186" s="175"/>
    </row>
    <row r="187" spans="1:6" ht="18.75">
      <c r="A187" s="171"/>
      <c r="B187" s="177"/>
      <c r="C187" s="173"/>
      <c r="D187" s="174"/>
      <c r="E187" s="175"/>
      <c r="F187" s="175"/>
    </row>
    <row r="188" spans="1:6" ht="18.75">
      <c r="A188" s="171"/>
      <c r="B188" s="177"/>
      <c r="C188" s="173"/>
      <c r="D188" s="174"/>
      <c r="E188" s="175"/>
      <c r="F188" s="175"/>
    </row>
    <row r="189" spans="1:6" ht="18.75">
      <c r="A189" s="171"/>
      <c r="B189" s="177"/>
      <c r="C189" s="173"/>
      <c r="D189" s="174"/>
      <c r="E189" s="175"/>
      <c r="F189" s="175"/>
    </row>
    <row r="190" spans="1:6" ht="18.75">
      <c r="A190" s="171"/>
      <c r="B190" s="177"/>
      <c r="C190" s="173"/>
      <c r="D190" s="174"/>
      <c r="E190" s="175"/>
      <c r="F190" s="175"/>
    </row>
    <row r="191" spans="1:6" ht="18.75">
      <c r="A191" s="171"/>
      <c r="B191" s="177"/>
      <c r="C191" s="173"/>
      <c r="D191" s="174"/>
      <c r="E191" s="175"/>
      <c r="F191" s="175"/>
    </row>
    <row r="192" spans="1:6" ht="18.75">
      <c r="A192" s="171"/>
      <c r="B192" s="177"/>
      <c r="C192" s="173"/>
      <c r="D192" s="174"/>
      <c r="E192" s="175"/>
      <c r="F192" s="175"/>
    </row>
    <row r="193" spans="1:6" ht="18.75">
      <c r="A193" s="171"/>
      <c r="B193" s="177"/>
      <c r="C193" s="173"/>
      <c r="D193" s="174"/>
      <c r="E193" s="175"/>
      <c r="F193" s="175"/>
    </row>
    <row r="194" spans="1:6" ht="18.75">
      <c r="A194" s="171"/>
      <c r="B194" s="177"/>
      <c r="C194" s="173"/>
      <c r="D194" s="174"/>
      <c r="E194" s="175"/>
      <c r="F194" s="175"/>
    </row>
    <row r="195" spans="1:6" ht="18.75">
      <c r="A195" s="171"/>
      <c r="B195" s="177"/>
      <c r="C195" s="173"/>
      <c r="D195" s="174"/>
      <c r="E195" s="175"/>
      <c r="F195" s="175"/>
    </row>
    <row r="196" spans="1:6" ht="18.75">
      <c r="A196" s="171"/>
      <c r="B196" s="178"/>
      <c r="C196" s="173"/>
      <c r="D196" s="174"/>
      <c r="E196" s="175"/>
      <c r="F196" s="175"/>
    </row>
    <row r="197" spans="1:6" ht="18.75">
      <c r="A197" s="171"/>
      <c r="B197" s="177"/>
      <c r="C197" s="173"/>
      <c r="D197" s="174"/>
      <c r="E197" s="175"/>
      <c r="F197" s="175"/>
    </row>
    <row r="198" spans="1:6" ht="18.75">
      <c r="A198" s="171"/>
      <c r="B198" s="177"/>
      <c r="C198" s="173"/>
      <c r="D198" s="174"/>
      <c r="E198" s="175"/>
      <c r="F198" s="175"/>
    </row>
    <row r="199" spans="1:6" ht="18.75">
      <c r="A199" s="171"/>
      <c r="B199" s="177"/>
      <c r="C199" s="173"/>
      <c r="D199" s="174"/>
      <c r="E199" s="175"/>
      <c r="F199" s="175"/>
    </row>
    <row r="200" spans="1:6" ht="18.75">
      <c r="A200" s="171"/>
      <c r="B200" s="177"/>
      <c r="C200" s="173"/>
      <c r="D200" s="174"/>
      <c r="E200" s="175"/>
      <c r="F200" s="175"/>
    </row>
    <row r="201" spans="1:6" ht="18.75">
      <c r="A201" s="171"/>
      <c r="B201" s="177"/>
      <c r="C201" s="173"/>
      <c r="D201" s="174"/>
      <c r="E201" s="175"/>
      <c r="F201" s="175"/>
    </row>
    <row r="202" spans="1:6" ht="18.75">
      <c r="A202" s="171"/>
      <c r="B202" s="178"/>
      <c r="C202" s="173"/>
      <c r="D202" s="174"/>
      <c r="E202" s="175"/>
      <c r="F202" s="175"/>
    </row>
    <row r="203" spans="1:6" ht="18.75">
      <c r="A203" s="171"/>
      <c r="B203" s="177"/>
      <c r="C203" s="173"/>
      <c r="D203" s="174"/>
      <c r="E203" s="175"/>
      <c r="F203" s="175"/>
    </row>
    <row r="204" spans="1:6" ht="18.75">
      <c r="A204" s="171"/>
      <c r="B204" s="177"/>
      <c r="C204" s="173"/>
      <c r="D204" s="174"/>
      <c r="E204" s="175"/>
      <c r="F204" s="175"/>
    </row>
    <row r="205" spans="1:6" ht="18.75">
      <c r="A205" s="171"/>
      <c r="B205" s="177"/>
      <c r="C205" s="173"/>
      <c r="D205" s="174"/>
      <c r="E205" s="175"/>
      <c r="F205" s="175"/>
    </row>
    <row r="206" spans="1:6" ht="18.75">
      <c r="A206" s="171"/>
      <c r="B206" s="177"/>
      <c r="C206" s="173"/>
      <c r="D206" s="174"/>
      <c r="E206" s="175"/>
      <c r="F206" s="175"/>
    </row>
    <row r="207" spans="1:6" ht="18.75">
      <c r="A207" s="171"/>
      <c r="B207" s="177"/>
      <c r="C207" s="173"/>
      <c r="D207" s="174"/>
      <c r="E207" s="175"/>
      <c r="F207" s="175"/>
    </row>
    <row r="208" spans="1:6" ht="18.75">
      <c r="A208" s="171"/>
      <c r="B208" s="179"/>
      <c r="C208" s="173"/>
      <c r="D208" s="174"/>
      <c r="E208" s="175"/>
      <c r="F208" s="175"/>
    </row>
    <row r="209" spans="1:6" ht="18.75">
      <c r="A209" s="171"/>
      <c r="B209" s="178"/>
      <c r="C209" s="173"/>
      <c r="D209" s="174"/>
      <c r="E209" s="175"/>
      <c r="F209" s="175"/>
    </row>
    <row r="210" spans="1:6" ht="18.75">
      <c r="A210" s="171"/>
      <c r="B210" s="178"/>
      <c r="C210" s="173"/>
      <c r="D210" s="174"/>
      <c r="E210" s="175"/>
      <c r="F210" s="175"/>
    </row>
    <row r="211" spans="1:6" ht="18.75">
      <c r="A211" s="171"/>
      <c r="B211" s="177"/>
      <c r="C211" s="173"/>
      <c r="D211" s="174"/>
      <c r="E211" s="175"/>
      <c r="F211" s="175"/>
    </row>
    <row r="212" spans="1:6" ht="18.75">
      <c r="A212" s="171"/>
      <c r="B212" s="177"/>
      <c r="C212" s="173"/>
      <c r="D212" s="174"/>
      <c r="E212" s="175"/>
      <c r="F212" s="175"/>
    </row>
    <row r="213" spans="1:6" ht="18.75">
      <c r="A213" s="171"/>
      <c r="B213" s="177"/>
      <c r="C213" s="173"/>
      <c r="D213" s="174"/>
      <c r="E213" s="175"/>
      <c r="F213" s="175"/>
    </row>
    <row r="214" spans="1:6" ht="18.75">
      <c r="A214" s="171"/>
      <c r="B214" s="178"/>
      <c r="C214" s="173"/>
      <c r="D214" s="174"/>
      <c r="E214" s="175"/>
      <c r="F214" s="175"/>
    </row>
    <row r="215" spans="1:6" ht="18.75">
      <c r="A215" s="171"/>
      <c r="B215" s="177"/>
      <c r="C215" s="173"/>
      <c r="D215" s="174"/>
      <c r="E215" s="175"/>
      <c r="F215" s="175"/>
    </row>
    <row r="216" spans="1:6" ht="18.75">
      <c r="A216" s="171"/>
      <c r="B216" s="177"/>
      <c r="C216" s="173"/>
      <c r="D216" s="174"/>
      <c r="E216" s="175"/>
      <c r="F216" s="175"/>
    </row>
    <row r="217" spans="1:6" ht="18.75">
      <c r="A217" s="171"/>
      <c r="B217" s="177"/>
      <c r="C217" s="173"/>
      <c r="D217" s="174"/>
      <c r="E217" s="175"/>
      <c r="F217" s="175"/>
    </row>
    <row r="218" spans="1:6" ht="18.75">
      <c r="A218" s="171"/>
      <c r="B218" s="177"/>
      <c r="C218" s="173"/>
      <c r="D218" s="174"/>
      <c r="E218" s="175"/>
      <c r="F218" s="175"/>
    </row>
    <row r="219" spans="1:6" ht="18.75">
      <c r="A219" s="171"/>
      <c r="B219" s="177"/>
      <c r="C219" s="173"/>
      <c r="D219" s="174"/>
      <c r="E219" s="175"/>
      <c r="F219" s="175"/>
    </row>
    <row r="220" spans="1:6" ht="18.75">
      <c r="A220" s="171"/>
      <c r="B220" s="177"/>
      <c r="C220" s="173"/>
      <c r="D220" s="174"/>
      <c r="E220" s="175"/>
      <c r="F220" s="175"/>
    </row>
    <row r="221" spans="1:6" ht="18.75">
      <c r="A221" s="171"/>
      <c r="B221" s="177"/>
      <c r="C221" s="173"/>
      <c r="D221" s="174"/>
      <c r="E221" s="175"/>
      <c r="F221" s="175"/>
    </row>
    <row r="222" spans="1:6" ht="18.75">
      <c r="A222" s="171"/>
      <c r="B222" s="177"/>
      <c r="C222" s="173"/>
      <c r="D222" s="174"/>
      <c r="E222" s="175"/>
      <c r="F222" s="175"/>
    </row>
    <row r="223" spans="1:6" ht="18.75">
      <c r="A223" s="171"/>
      <c r="B223" s="177"/>
      <c r="C223" s="173"/>
      <c r="D223" s="174"/>
      <c r="E223" s="175"/>
      <c r="F223" s="175"/>
    </row>
    <row r="224" spans="1:6" ht="18.75">
      <c r="A224" s="171"/>
      <c r="B224" s="177"/>
      <c r="C224" s="173"/>
      <c r="D224" s="174"/>
      <c r="E224" s="175"/>
      <c r="F224" s="175"/>
    </row>
    <row r="225" spans="1:6" ht="18.75">
      <c r="A225" s="171"/>
      <c r="B225" s="177"/>
      <c r="C225" s="173"/>
      <c r="D225" s="174"/>
      <c r="E225" s="175"/>
      <c r="F225" s="175"/>
    </row>
    <row r="226" spans="1:6" ht="18.75">
      <c r="A226" s="171"/>
      <c r="B226" s="177"/>
      <c r="C226" s="173"/>
      <c r="D226" s="174"/>
      <c r="E226" s="175"/>
      <c r="F226" s="175"/>
    </row>
    <row r="227" spans="1:6" ht="18.75">
      <c r="A227" s="171"/>
      <c r="B227" s="177"/>
      <c r="C227" s="173"/>
      <c r="D227" s="174"/>
      <c r="E227" s="175"/>
      <c r="F227" s="175"/>
    </row>
    <row r="228" spans="1:6" ht="18.75">
      <c r="A228" s="171"/>
      <c r="B228" s="177"/>
      <c r="C228" s="173"/>
      <c r="D228" s="174"/>
      <c r="E228" s="175"/>
      <c r="F228" s="175"/>
    </row>
    <row r="229" spans="1:6" ht="18.75">
      <c r="A229" s="171"/>
      <c r="B229" s="177"/>
      <c r="C229" s="173"/>
      <c r="D229" s="174"/>
      <c r="E229" s="175"/>
      <c r="F229" s="175"/>
    </row>
    <row r="230" spans="1:6" ht="18.75">
      <c r="A230" s="171"/>
      <c r="B230" s="177"/>
      <c r="C230" s="173"/>
      <c r="D230" s="174"/>
      <c r="E230" s="175"/>
      <c r="F230" s="175"/>
    </row>
    <row r="231" spans="1:6" ht="18.75">
      <c r="A231" s="171"/>
      <c r="B231" s="177"/>
      <c r="C231" s="173"/>
      <c r="D231" s="174"/>
      <c r="E231" s="175"/>
      <c r="F231" s="175"/>
    </row>
    <row r="232" spans="1:6" ht="18.75">
      <c r="A232" s="171"/>
      <c r="B232" s="177"/>
      <c r="C232" s="173"/>
      <c r="D232" s="174"/>
      <c r="E232" s="175"/>
      <c r="F232" s="175"/>
    </row>
    <row r="233" spans="1:6" ht="18.75">
      <c r="A233" s="171"/>
      <c r="B233" s="178"/>
      <c r="C233" s="173"/>
      <c r="D233" s="174"/>
      <c r="E233" s="175"/>
      <c r="F233" s="175"/>
    </row>
    <row r="234" spans="1:6" ht="18.75">
      <c r="A234" s="171"/>
      <c r="B234" s="177"/>
      <c r="C234" s="173"/>
      <c r="D234" s="174"/>
      <c r="E234" s="175"/>
      <c r="F234" s="175"/>
    </row>
    <row r="235" spans="1:6" ht="18.75">
      <c r="A235" s="171"/>
      <c r="B235" s="177"/>
      <c r="C235" s="173"/>
      <c r="D235" s="174"/>
      <c r="E235" s="175"/>
      <c r="F235" s="175"/>
    </row>
    <row r="236" spans="1:6" ht="18.75">
      <c r="A236" s="171"/>
      <c r="B236" s="177"/>
      <c r="C236" s="173"/>
      <c r="D236" s="174"/>
      <c r="E236" s="175"/>
      <c r="F236" s="175"/>
    </row>
    <row r="237" spans="1:6" ht="18.75">
      <c r="A237" s="171"/>
      <c r="B237" s="177"/>
      <c r="C237" s="173"/>
      <c r="D237" s="174"/>
      <c r="E237" s="175"/>
      <c r="F237" s="175"/>
    </row>
    <row r="238" spans="1:6" ht="18.75">
      <c r="A238" s="171"/>
      <c r="B238" s="177"/>
      <c r="C238" s="173"/>
      <c r="D238" s="174"/>
      <c r="E238" s="175"/>
      <c r="F238" s="175"/>
    </row>
    <row r="239" spans="1:6" ht="18.75">
      <c r="A239" s="171"/>
      <c r="B239" s="177"/>
      <c r="C239" s="173"/>
      <c r="D239" s="174"/>
      <c r="E239" s="175"/>
      <c r="F239" s="175"/>
    </row>
    <row r="240" spans="1:6" ht="18.75">
      <c r="A240" s="171"/>
      <c r="B240" s="177"/>
      <c r="C240" s="173"/>
      <c r="D240" s="174"/>
      <c r="E240" s="175"/>
      <c r="F240" s="175"/>
    </row>
    <row r="241" spans="1:6" ht="18.75">
      <c r="A241" s="171"/>
      <c r="B241" s="177"/>
      <c r="C241" s="173"/>
      <c r="D241" s="174"/>
      <c r="E241" s="175"/>
      <c r="F241" s="175"/>
    </row>
    <row r="242" spans="1:6" ht="18.75">
      <c r="A242" s="171"/>
      <c r="B242" s="178"/>
      <c r="C242" s="173"/>
      <c r="D242" s="174"/>
      <c r="E242" s="175"/>
      <c r="F242" s="175"/>
    </row>
    <row r="243" spans="1:6" ht="18.75">
      <c r="A243" s="171"/>
      <c r="B243" s="177"/>
      <c r="C243" s="173"/>
      <c r="D243" s="174"/>
      <c r="E243" s="175"/>
      <c r="F243" s="175"/>
    </row>
    <row r="244" spans="1:6" ht="18.75">
      <c r="A244" s="171"/>
      <c r="B244" s="177"/>
      <c r="C244" s="173"/>
      <c r="D244" s="174"/>
      <c r="E244" s="175"/>
      <c r="F244" s="175"/>
    </row>
    <row r="245" spans="1:6" ht="18.75">
      <c r="A245" s="171"/>
      <c r="B245" s="177"/>
      <c r="C245" s="173"/>
      <c r="D245" s="174"/>
      <c r="E245" s="175"/>
      <c r="F245" s="175"/>
    </row>
    <row r="246" spans="1:6" ht="18.75">
      <c r="A246" s="171"/>
      <c r="B246" s="178"/>
      <c r="C246" s="173"/>
      <c r="D246" s="174"/>
      <c r="E246" s="175"/>
      <c r="F246" s="175"/>
    </row>
    <row r="247" spans="1:6" ht="18.75">
      <c r="A247" s="171"/>
      <c r="B247" s="178"/>
      <c r="C247" s="173"/>
      <c r="D247" s="174"/>
      <c r="E247" s="175"/>
      <c r="F247" s="175"/>
    </row>
    <row r="248" spans="1:6" ht="18.75">
      <c r="A248" s="171"/>
      <c r="B248" s="177"/>
      <c r="C248" s="173"/>
      <c r="D248" s="174"/>
      <c r="E248" s="175"/>
      <c r="F248" s="175"/>
    </row>
    <row r="249" spans="1:6" ht="18.75">
      <c r="A249" s="171"/>
      <c r="B249" s="177"/>
      <c r="C249" s="173"/>
      <c r="D249" s="174"/>
      <c r="E249" s="175"/>
      <c r="F249" s="175"/>
    </row>
    <row r="250" spans="1:6" ht="18.75">
      <c r="A250" s="171"/>
      <c r="B250" s="177"/>
      <c r="C250" s="173"/>
      <c r="D250" s="174"/>
      <c r="E250" s="175"/>
      <c r="F250" s="175"/>
    </row>
    <row r="251" spans="1:6" ht="18.75">
      <c r="A251" s="171"/>
      <c r="B251" s="177"/>
      <c r="C251" s="173"/>
      <c r="D251" s="174"/>
      <c r="E251" s="175"/>
      <c r="F251" s="175"/>
    </row>
    <row r="252" spans="1:6" ht="18.75">
      <c r="A252" s="171"/>
      <c r="B252" s="177"/>
      <c r="C252" s="173"/>
      <c r="D252" s="174"/>
      <c r="E252" s="175"/>
      <c r="F252" s="175"/>
    </row>
    <row r="253" spans="1:6" ht="18.75">
      <c r="A253" s="171"/>
      <c r="B253" s="177"/>
      <c r="C253" s="173"/>
      <c r="D253" s="174"/>
      <c r="E253" s="175"/>
      <c r="F253" s="175"/>
    </row>
    <row r="254" spans="1:6" ht="18.75">
      <c r="A254" s="171"/>
      <c r="B254" s="177"/>
      <c r="C254" s="173"/>
      <c r="D254" s="174"/>
      <c r="E254" s="175"/>
      <c r="F254" s="175"/>
    </row>
    <row r="255" spans="1:6" ht="18.75">
      <c r="A255" s="171"/>
      <c r="B255" s="177"/>
      <c r="C255" s="173"/>
      <c r="D255" s="174"/>
      <c r="E255" s="175"/>
      <c r="F255" s="175"/>
    </row>
    <row r="256" spans="1:6" ht="18.75">
      <c r="A256" s="171"/>
      <c r="B256" s="177"/>
      <c r="C256" s="173"/>
      <c r="D256" s="174"/>
      <c r="E256" s="175"/>
      <c r="F256" s="175"/>
    </row>
    <row r="257" spans="1:6" ht="18.75">
      <c r="A257" s="171"/>
      <c r="B257" s="177"/>
      <c r="C257" s="173"/>
      <c r="D257" s="174"/>
      <c r="E257" s="175"/>
      <c r="F257" s="175"/>
    </row>
    <row r="258" spans="1:6" ht="18.75">
      <c r="A258" s="171"/>
      <c r="B258" s="177"/>
      <c r="C258" s="173"/>
      <c r="D258" s="174"/>
      <c r="E258" s="175"/>
      <c r="F258" s="175"/>
    </row>
    <row r="259" spans="1:6" ht="18.75">
      <c r="A259" s="171"/>
      <c r="B259" s="177"/>
      <c r="C259" s="173"/>
      <c r="D259" s="174"/>
      <c r="E259" s="175"/>
      <c r="F259" s="175"/>
    </row>
    <row r="260" spans="1:6" ht="18.75">
      <c r="A260" s="171"/>
      <c r="B260" s="177"/>
      <c r="C260" s="173"/>
      <c r="D260" s="174"/>
      <c r="E260" s="175"/>
      <c r="F260" s="175"/>
    </row>
    <row r="261" spans="1:6" ht="18.75">
      <c r="A261" s="171"/>
      <c r="B261" s="177"/>
      <c r="C261" s="173"/>
      <c r="D261" s="174"/>
      <c r="E261" s="175"/>
      <c r="F261" s="175"/>
    </row>
    <row r="262" spans="1:6" ht="18.75">
      <c r="A262" s="171"/>
      <c r="B262" s="177"/>
      <c r="C262" s="173"/>
      <c r="D262" s="174"/>
      <c r="E262" s="175"/>
      <c r="F262" s="175"/>
    </row>
    <row r="263" spans="1:6" ht="18.75">
      <c r="A263" s="171"/>
      <c r="B263" s="177"/>
      <c r="C263" s="173"/>
      <c r="D263" s="174"/>
      <c r="E263" s="175"/>
      <c r="F263" s="175"/>
    </row>
    <row r="264" spans="1:6" ht="18.75">
      <c r="A264" s="171"/>
      <c r="B264" s="177"/>
      <c r="C264" s="173"/>
      <c r="D264" s="174"/>
      <c r="E264" s="175"/>
      <c r="F264" s="175"/>
    </row>
    <row r="265" spans="1:6" ht="18.75">
      <c r="A265" s="171"/>
      <c r="B265" s="177"/>
      <c r="C265" s="173"/>
      <c r="D265" s="174"/>
      <c r="E265" s="175"/>
      <c r="F265" s="175"/>
    </row>
    <row r="266" spans="1:6" ht="18.75">
      <c r="A266" s="171"/>
      <c r="B266" s="177"/>
      <c r="C266" s="173"/>
      <c r="D266" s="174"/>
      <c r="E266" s="175"/>
      <c r="F266" s="175"/>
    </row>
    <row r="267" spans="1:6" ht="18.75">
      <c r="A267" s="171"/>
      <c r="B267" s="177"/>
      <c r="C267" s="173"/>
      <c r="D267" s="174"/>
      <c r="E267" s="175"/>
      <c r="F267" s="175"/>
    </row>
    <row r="268" spans="1:6" ht="18.75">
      <c r="A268" s="171"/>
      <c r="B268" s="177"/>
      <c r="C268" s="173"/>
      <c r="D268" s="174"/>
      <c r="E268" s="175"/>
      <c r="F268" s="175"/>
    </row>
    <row r="269" spans="1:6" ht="18.75">
      <c r="A269" s="171"/>
      <c r="B269" s="177"/>
      <c r="C269" s="173"/>
      <c r="D269" s="174"/>
      <c r="E269" s="175"/>
      <c r="F269" s="175"/>
    </row>
    <row r="270" spans="1:6" ht="18.75">
      <c r="A270" s="171"/>
      <c r="B270" s="177"/>
      <c r="C270" s="173"/>
      <c r="D270" s="174"/>
      <c r="E270" s="175"/>
      <c r="F270" s="175"/>
    </row>
    <row r="271" spans="1:6" ht="18.75">
      <c r="A271" s="171"/>
      <c r="B271" s="177"/>
      <c r="C271" s="173"/>
      <c r="D271" s="174"/>
      <c r="E271" s="175"/>
      <c r="F271" s="175"/>
    </row>
    <row r="272" spans="1:6" ht="18.75">
      <c r="A272" s="171"/>
      <c r="B272" s="177"/>
      <c r="C272" s="173"/>
      <c r="D272" s="174"/>
      <c r="E272" s="175"/>
      <c r="F272" s="175"/>
    </row>
    <row r="273" spans="1:6" ht="18.75">
      <c r="A273" s="171"/>
      <c r="B273" s="177"/>
      <c r="C273" s="173"/>
      <c r="D273" s="174"/>
      <c r="E273" s="175"/>
      <c r="F273" s="175"/>
    </row>
    <row r="274" spans="1:6" ht="18.75">
      <c r="A274" s="171"/>
      <c r="B274" s="177"/>
      <c r="C274" s="173"/>
      <c r="D274" s="174"/>
      <c r="E274" s="175"/>
      <c r="F274" s="175"/>
    </row>
    <row r="275" spans="1:6" ht="18.75">
      <c r="A275" s="171"/>
      <c r="B275" s="177"/>
      <c r="C275" s="173"/>
      <c r="D275" s="174"/>
      <c r="E275" s="175"/>
      <c r="F275" s="175"/>
    </row>
    <row r="276" spans="1:6" ht="18.75">
      <c r="A276" s="171"/>
      <c r="B276" s="177"/>
      <c r="C276" s="173"/>
      <c r="D276" s="174"/>
      <c r="E276" s="175"/>
      <c r="F276" s="175"/>
    </row>
    <row r="277" spans="1:6" ht="18.75">
      <c r="A277" s="171"/>
      <c r="B277" s="177"/>
      <c r="C277" s="173"/>
      <c r="D277" s="174"/>
      <c r="E277" s="175"/>
      <c r="F277" s="175"/>
    </row>
    <row r="278" spans="1:6" ht="18.75">
      <c r="A278" s="171"/>
      <c r="B278" s="177"/>
      <c r="C278" s="173"/>
      <c r="D278" s="174"/>
      <c r="E278" s="175"/>
      <c r="F278" s="175"/>
    </row>
    <row r="279" spans="1:6" ht="18.75">
      <c r="A279" s="171"/>
      <c r="B279" s="177"/>
      <c r="C279" s="173"/>
      <c r="D279" s="174"/>
      <c r="E279" s="175"/>
      <c r="F279" s="175"/>
    </row>
    <row r="280" spans="1:6" ht="18.75">
      <c r="A280" s="171"/>
      <c r="B280" s="177"/>
      <c r="C280" s="173"/>
      <c r="D280" s="174"/>
      <c r="E280" s="175"/>
      <c r="F280" s="175"/>
    </row>
    <row r="281" spans="1:6" ht="18.75">
      <c r="A281" s="171"/>
      <c r="B281" s="177"/>
      <c r="C281" s="173"/>
      <c r="D281" s="174"/>
      <c r="E281" s="175"/>
      <c r="F281" s="175"/>
    </row>
    <row r="282" spans="1:6" ht="18.75">
      <c r="A282" s="171"/>
      <c r="B282" s="177"/>
      <c r="C282" s="173"/>
      <c r="D282" s="174"/>
      <c r="E282" s="175"/>
      <c r="F282" s="175"/>
    </row>
    <row r="283" spans="1:6" ht="18.75">
      <c r="A283" s="171"/>
      <c r="B283" s="177"/>
      <c r="C283" s="173"/>
      <c r="D283" s="174"/>
      <c r="E283" s="175"/>
      <c r="F283" s="175"/>
    </row>
    <row r="284" spans="1:6" ht="18.75">
      <c r="A284" s="171"/>
      <c r="B284" s="177"/>
      <c r="C284" s="173"/>
      <c r="D284" s="174"/>
      <c r="E284" s="175"/>
      <c r="F284" s="175"/>
    </row>
    <row r="285" spans="1:6" ht="18.75">
      <c r="A285" s="171"/>
      <c r="B285" s="177"/>
      <c r="C285" s="173"/>
      <c r="D285" s="174"/>
      <c r="E285" s="175"/>
      <c r="F285" s="175"/>
    </row>
    <row r="286" spans="1:6" ht="18.75">
      <c r="A286" s="171"/>
      <c r="B286" s="177"/>
      <c r="C286" s="173"/>
      <c r="D286" s="174"/>
      <c r="E286" s="175"/>
      <c r="F286" s="175"/>
    </row>
    <row r="287" spans="1:6" ht="18.75">
      <c r="A287" s="171"/>
      <c r="B287" s="177"/>
      <c r="C287" s="173"/>
      <c r="D287" s="174"/>
      <c r="E287" s="175"/>
      <c r="F287" s="175"/>
    </row>
    <row r="288" spans="1:6" ht="18.75">
      <c r="A288" s="171"/>
      <c r="B288" s="177"/>
      <c r="C288" s="173"/>
      <c r="D288" s="174"/>
      <c r="E288" s="175"/>
      <c r="F288" s="175"/>
    </row>
    <row r="289" spans="1:6" ht="18.75">
      <c r="A289" s="171"/>
      <c r="B289" s="177"/>
      <c r="C289" s="173"/>
      <c r="D289" s="174"/>
      <c r="E289" s="175"/>
      <c r="F289" s="175"/>
    </row>
    <row r="290" spans="1:6" ht="18.75">
      <c r="A290" s="171"/>
      <c r="B290" s="177"/>
      <c r="C290" s="173"/>
      <c r="D290" s="174"/>
      <c r="E290" s="175"/>
      <c r="F290" s="175"/>
    </row>
    <row r="291" spans="1:6" ht="18.75">
      <c r="A291" s="171"/>
      <c r="B291" s="177"/>
      <c r="C291" s="173"/>
      <c r="D291" s="174"/>
      <c r="E291" s="175"/>
      <c r="F291" s="175"/>
    </row>
    <row r="292" spans="1:6" ht="18.75">
      <c r="A292" s="171"/>
      <c r="B292" s="178"/>
      <c r="C292" s="173"/>
      <c r="D292" s="174"/>
      <c r="E292" s="175"/>
      <c r="F292" s="175"/>
    </row>
    <row r="293" spans="1:6" ht="18.75">
      <c r="A293" s="171"/>
      <c r="B293" s="178"/>
      <c r="C293" s="173"/>
      <c r="D293" s="174"/>
      <c r="E293" s="175"/>
      <c r="F293" s="175"/>
    </row>
    <row r="294" spans="1:6" ht="18.75">
      <c r="A294" s="171"/>
      <c r="B294" s="177"/>
      <c r="C294" s="173"/>
      <c r="D294" s="174"/>
      <c r="E294" s="175"/>
      <c r="F294" s="175"/>
    </row>
    <row r="295" spans="1:6" ht="18.75">
      <c r="A295" s="171"/>
      <c r="B295" s="177"/>
      <c r="C295" s="173"/>
      <c r="D295" s="174"/>
      <c r="E295" s="175"/>
      <c r="F295" s="175"/>
    </row>
    <row r="296" spans="1:6" ht="18.75">
      <c r="A296" s="171"/>
      <c r="B296" s="177"/>
      <c r="C296" s="173"/>
      <c r="D296" s="174"/>
      <c r="E296" s="175"/>
      <c r="F296" s="175"/>
    </row>
    <row r="297" spans="1:6" ht="18.75">
      <c r="A297" s="171"/>
      <c r="B297" s="177"/>
      <c r="C297" s="173"/>
      <c r="D297" s="174"/>
      <c r="E297" s="175"/>
      <c r="F297" s="175"/>
    </row>
    <row r="298" spans="1:6" ht="18.75">
      <c r="A298" s="171"/>
      <c r="B298" s="177"/>
      <c r="C298" s="173"/>
      <c r="D298" s="174"/>
      <c r="E298" s="175"/>
      <c r="F298" s="175"/>
    </row>
    <row r="299" spans="1:6" ht="18.75">
      <c r="A299" s="171"/>
      <c r="B299" s="177"/>
      <c r="C299" s="173"/>
      <c r="D299" s="174"/>
      <c r="E299" s="175"/>
      <c r="F299" s="175"/>
    </row>
    <row r="300" spans="1:6" ht="18.75">
      <c r="A300" s="171"/>
      <c r="B300" s="177"/>
      <c r="C300" s="173"/>
      <c r="D300" s="174"/>
      <c r="E300" s="175"/>
      <c r="F300" s="175"/>
    </row>
    <row r="301" spans="1:6" ht="18.75">
      <c r="A301" s="171"/>
      <c r="B301" s="177"/>
      <c r="C301" s="173"/>
      <c r="D301" s="174"/>
      <c r="E301" s="175"/>
      <c r="F301" s="175"/>
    </row>
    <row r="302" spans="1:6" ht="18.75">
      <c r="A302" s="171"/>
      <c r="B302" s="177"/>
      <c r="C302" s="173"/>
      <c r="D302" s="174"/>
      <c r="E302" s="175"/>
      <c r="F302" s="175"/>
    </row>
    <row r="303" spans="1:6" ht="18.75">
      <c r="A303" s="171"/>
      <c r="B303" s="177"/>
      <c r="C303" s="173"/>
      <c r="D303" s="174"/>
      <c r="E303" s="175"/>
      <c r="F303" s="175"/>
    </row>
    <row r="304" spans="1:6" ht="18.75">
      <c r="A304" s="171"/>
      <c r="B304" s="178"/>
      <c r="C304" s="173"/>
      <c r="D304" s="174"/>
      <c r="E304" s="175"/>
      <c r="F304" s="175"/>
    </row>
    <row r="305" spans="1:6" ht="18.75">
      <c r="A305" s="171"/>
      <c r="B305" s="178"/>
      <c r="C305" s="173"/>
      <c r="D305" s="174"/>
      <c r="E305" s="175"/>
      <c r="F305" s="175"/>
    </row>
    <row r="306" spans="1:6" ht="18.75">
      <c r="A306" s="171"/>
      <c r="B306" s="177"/>
      <c r="C306" s="173"/>
      <c r="D306" s="174"/>
      <c r="E306" s="175"/>
      <c r="F306" s="175"/>
    </row>
    <row r="307" spans="1:6" ht="18.75">
      <c r="A307" s="171"/>
      <c r="B307" s="177"/>
      <c r="C307" s="173"/>
      <c r="D307" s="174"/>
      <c r="E307" s="175"/>
      <c r="F307" s="175"/>
    </row>
    <row r="308" spans="1:6" ht="18.75">
      <c r="A308" s="171"/>
      <c r="B308" s="177"/>
      <c r="C308" s="173"/>
      <c r="D308" s="174"/>
      <c r="E308" s="175"/>
      <c r="F308" s="175"/>
    </row>
    <row r="309" spans="1:6" ht="18.75">
      <c r="A309" s="171"/>
      <c r="B309" s="178"/>
      <c r="C309" s="173"/>
      <c r="D309" s="174"/>
      <c r="E309" s="175"/>
      <c r="F309" s="175"/>
    </row>
    <row r="310" spans="1:6" ht="18.75">
      <c r="A310" s="171"/>
      <c r="B310" s="177"/>
      <c r="C310" s="173"/>
      <c r="D310" s="174"/>
      <c r="E310" s="175"/>
      <c r="F310" s="175"/>
    </row>
    <row r="311" spans="1:6" ht="18.75">
      <c r="A311" s="171"/>
      <c r="B311" s="177"/>
      <c r="C311" s="173"/>
      <c r="D311" s="174"/>
      <c r="E311" s="175"/>
      <c r="F311" s="175"/>
    </row>
    <row r="312" spans="1:6" ht="18.75">
      <c r="A312" s="171"/>
      <c r="B312" s="177"/>
      <c r="C312" s="173"/>
      <c r="D312" s="174"/>
      <c r="E312" s="175"/>
      <c r="F312" s="175"/>
    </row>
    <row r="313" spans="1:6" ht="18.75">
      <c r="A313" s="171"/>
      <c r="B313" s="177"/>
      <c r="C313" s="173"/>
      <c r="D313" s="174"/>
      <c r="E313" s="175"/>
      <c r="F313" s="175"/>
    </row>
    <row r="314" spans="1:6" ht="18.75">
      <c r="A314" s="171"/>
      <c r="B314" s="177"/>
      <c r="C314" s="173"/>
      <c r="D314" s="174"/>
      <c r="E314" s="175"/>
      <c r="F314" s="175"/>
    </row>
    <row r="315" spans="1:6" ht="18.75">
      <c r="A315" s="171"/>
      <c r="B315" s="177"/>
      <c r="C315" s="173"/>
      <c r="D315" s="174"/>
      <c r="E315" s="175"/>
      <c r="F315" s="175"/>
    </row>
    <row r="316" spans="1:6" ht="18.75">
      <c r="A316" s="171"/>
      <c r="B316" s="177"/>
      <c r="C316" s="173"/>
      <c r="D316" s="174"/>
      <c r="E316" s="175"/>
      <c r="F316" s="175"/>
    </row>
    <row r="317" spans="1:6" ht="18.75">
      <c r="A317" s="171"/>
      <c r="B317" s="177"/>
      <c r="C317" s="173"/>
      <c r="D317" s="174"/>
      <c r="E317" s="175"/>
      <c r="F317" s="175"/>
    </row>
    <row r="318" spans="1:6" ht="18.75">
      <c r="A318" s="171"/>
      <c r="B318" s="177"/>
      <c r="C318" s="173"/>
      <c r="D318" s="174"/>
      <c r="E318" s="175"/>
      <c r="F318" s="175"/>
    </row>
    <row r="319" spans="1:6" ht="18.75">
      <c r="A319" s="171"/>
      <c r="B319" s="178"/>
      <c r="C319" s="173"/>
      <c r="D319" s="174"/>
      <c r="E319" s="175"/>
      <c r="F319" s="175"/>
    </row>
    <row r="320" spans="1:6" ht="18.75">
      <c r="A320" s="171"/>
      <c r="B320" s="177"/>
      <c r="C320" s="173"/>
      <c r="D320" s="174"/>
      <c r="E320" s="175"/>
      <c r="F320" s="175"/>
    </row>
    <row r="321" spans="1:6" ht="18.75">
      <c r="A321" s="171"/>
      <c r="B321" s="177"/>
      <c r="C321" s="173"/>
      <c r="D321" s="174"/>
      <c r="E321" s="175"/>
      <c r="F321" s="175"/>
    </row>
    <row r="322" spans="1:6" ht="18.75">
      <c r="A322" s="171"/>
      <c r="B322" s="177"/>
      <c r="C322" s="173"/>
      <c r="D322" s="174"/>
      <c r="E322" s="175"/>
      <c r="F322" s="175"/>
    </row>
    <row r="323" spans="1:6" ht="18.75">
      <c r="A323" s="171"/>
      <c r="B323" s="178"/>
      <c r="C323" s="173"/>
      <c r="D323" s="174"/>
      <c r="E323" s="175"/>
      <c r="F323" s="175"/>
    </row>
    <row r="324" spans="1:6" ht="18.75">
      <c r="A324" s="171"/>
      <c r="B324" s="178"/>
      <c r="C324" s="173"/>
      <c r="D324" s="174"/>
      <c r="E324" s="175"/>
      <c r="F324" s="175"/>
    </row>
    <row r="325" spans="1:6" ht="18.75">
      <c r="A325" s="171"/>
      <c r="B325" s="177"/>
      <c r="C325" s="173"/>
      <c r="D325" s="174"/>
      <c r="E325" s="175"/>
      <c r="F325" s="175"/>
    </row>
    <row r="326" spans="1:6" ht="18.75">
      <c r="A326" s="171"/>
      <c r="B326" s="177"/>
      <c r="C326" s="173"/>
      <c r="D326" s="174"/>
      <c r="E326" s="175"/>
      <c r="F326" s="175"/>
    </row>
    <row r="327" spans="1:6" ht="18.75">
      <c r="A327" s="171"/>
      <c r="B327" s="177"/>
      <c r="C327" s="173"/>
      <c r="D327" s="174"/>
      <c r="E327" s="175"/>
      <c r="F327" s="175"/>
    </row>
    <row r="328" spans="1:6" ht="18.75">
      <c r="A328" s="171"/>
      <c r="B328" s="177"/>
      <c r="C328" s="173"/>
      <c r="D328" s="174"/>
      <c r="E328" s="175"/>
      <c r="F328" s="175"/>
    </row>
    <row r="329" spans="1:6" ht="18.75">
      <c r="A329" s="171"/>
      <c r="B329" s="177"/>
      <c r="C329" s="173"/>
      <c r="D329" s="174"/>
      <c r="E329" s="175"/>
      <c r="F329" s="175"/>
    </row>
    <row r="330" spans="1:6" ht="18.75">
      <c r="A330" s="171"/>
      <c r="B330" s="177"/>
      <c r="C330" s="173"/>
      <c r="D330" s="174"/>
      <c r="E330" s="175"/>
      <c r="F330" s="175"/>
    </row>
    <row r="331" spans="1:6" ht="18.75">
      <c r="A331" s="171"/>
      <c r="B331" s="177"/>
      <c r="C331" s="173"/>
      <c r="D331" s="174"/>
      <c r="E331" s="175"/>
      <c r="F331" s="175"/>
    </row>
    <row r="332" spans="1:6" ht="18.75">
      <c r="A332" s="171"/>
      <c r="B332" s="177"/>
      <c r="C332" s="173"/>
      <c r="D332" s="174"/>
      <c r="E332" s="175"/>
      <c r="F332" s="175"/>
    </row>
    <row r="333" spans="1:6" ht="18.75">
      <c r="A333" s="171"/>
      <c r="B333" s="177"/>
      <c r="C333" s="173"/>
      <c r="D333" s="174"/>
      <c r="E333" s="175"/>
      <c r="F333" s="175"/>
    </row>
    <row r="334" spans="1:6" ht="18.75">
      <c r="A334" s="171"/>
      <c r="B334" s="177"/>
      <c r="C334" s="173"/>
      <c r="D334" s="174"/>
      <c r="E334" s="175"/>
      <c r="F334" s="175"/>
    </row>
    <row r="335" spans="1:6" ht="18.75">
      <c r="A335" s="171"/>
      <c r="B335" s="177"/>
      <c r="C335" s="173"/>
      <c r="D335" s="174"/>
      <c r="E335" s="175"/>
      <c r="F335" s="175"/>
    </row>
    <row r="336" spans="1:6" ht="18.75">
      <c r="A336" s="171"/>
      <c r="B336" s="178"/>
      <c r="C336" s="173"/>
      <c r="D336" s="174"/>
      <c r="E336" s="175"/>
      <c r="F336" s="175"/>
    </row>
    <row r="337" spans="1:6" ht="18.75">
      <c r="A337" s="171"/>
      <c r="B337" s="178"/>
      <c r="C337" s="173"/>
      <c r="D337" s="174"/>
      <c r="E337" s="175"/>
      <c r="F337" s="175"/>
    </row>
    <row r="338" spans="1:6" ht="18.75">
      <c r="A338" s="171"/>
      <c r="B338" s="177"/>
      <c r="C338" s="173"/>
      <c r="D338" s="174"/>
      <c r="E338" s="175"/>
      <c r="F338" s="175"/>
    </row>
    <row r="339" spans="1:6" ht="18.75">
      <c r="A339" s="171"/>
      <c r="B339" s="177"/>
      <c r="C339" s="173"/>
      <c r="D339" s="174"/>
      <c r="E339" s="175"/>
      <c r="F339" s="175"/>
    </row>
    <row r="340" spans="1:6" ht="18.75">
      <c r="A340" s="171"/>
      <c r="B340" s="177"/>
      <c r="C340" s="173"/>
      <c r="D340" s="174"/>
      <c r="E340" s="175"/>
      <c r="F340" s="175"/>
    </row>
    <row r="341" spans="1:6" ht="18.75">
      <c r="A341" s="171"/>
      <c r="B341" s="178"/>
      <c r="C341" s="173"/>
      <c r="D341" s="174"/>
      <c r="E341" s="175"/>
      <c r="F341" s="175"/>
    </row>
    <row r="342" spans="1:6" ht="18.75">
      <c r="A342" s="171"/>
      <c r="B342" s="178"/>
      <c r="C342" s="173"/>
      <c r="D342" s="174"/>
      <c r="E342" s="175"/>
      <c r="F342" s="175"/>
    </row>
    <row r="343" spans="1:6" ht="18.75">
      <c r="A343" s="171"/>
      <c r="B343" s="177"/>
      <c r="C343" s="173"/>
      <c r="D343" s="174"/>
      <c r="E343" s="175"/>
      <c r="F343" s="175"/>
    </row>
    <row r="344" spans="1:6" ht="18.75">
      <c r="A344" s="171"/>
      <c r="B344" s="177"/>
      <c r="C344" s="173"/>
      <c r="D344" s="174"/>
      <c r="E344" s="175"/>
      <c r="F344" s="175"/>
    </row>
    <row r="345" spans="1:6" ht="18.75">
      <c r="A345" s="171"/>
      <c r="B345" s="178"/>
      <c r="C345" s="173"/>
      <c r="D345" s="174"/>
      <c r="E345" s="175"/>
      <c r="F345" s="175"/>
    </row>
    <row r="346" spans="1:6" ht="18.75">
      <c r="A346" s="171"/>
      <c r="B346" s="178"/>
      <c r="C346" s="173"/>
      <c r="D346" s="174"/>
      <c r="E346" s="175"/>
      <c r="F346" s="175"/>
    </row>
    <row r="347" spans="1:6" ht="18.75">
      <c r="A347" s="171"/>
      <c r="B347" s="177"/>
      <c r="C347" s="173"/>
      <c r="D347" s="174"/>
      <c r="E347" s="175"/>
      <c r="F347" s="175"/>
    </row>
    <row r="348" spans="1:6" ht="18.75">
      <c r="A348" s="171"/>
      <c r="B348" s="177"/>
      <c r="C348" s="173"/>
      <c r="D348" s="174"/>
      <c r="E348" s="175"/>
      <c r="F348" s="175"/>
    </row>
    <row r="349" spans="1:6" ht="18.75">
      <c r="A349" s="171"/>
      <c r="B349" s="178"/>
      <c r="C349" s="173"/>
      <c r="D349" s="174"/>
      <c r="E349" s="175"/>
      <c r="F349" s="175"/>
    </row>
    <row r="350" spans="1:6" ht="18.75">
      <c r="A350" s="171"/>
      <c r="B350" s="177"/>
      <c r="C350" s="173"/>
      <c r="D350" s="174"/>
      <c r="E350" s="175"/>
      <c r="F350" s="175"/>
    </row>
    <row r="351" spans="1:6" ht="18.75">
      <c r="A351" s="171"/>
      <c r="B351" s="177"/>
      <c r="C351" s="173"/>
      <c r="D351" s="174"/>
      <c r="E351" s="175"/>
      <c r="F351" s="175"/>
    </row>
    <row r="352" spans="1:6" ht="18.75">
      <c r="A352" s="171"/>
      <c r="B352" s="177"/>
      <c r="C352" s="173"/>
      <c r="D352" s="174"/>
      <c r="E352" s="175"/>
      <c r="F352" s="175"/>
    </row>
    <row r="353" spans="1:6" ht="18.75">
      <c r="A353" s="171"/>
      <c r="B353" s="178"/>
      <c r="C353" s="173"/>
      <c r="D353" s="174"/>
      <c r="E353" s="175"/>
      <c r="F353" s="175"/>
    </row>
    <row r="354" spans="1:6" ht="18.75">
      <c r="A354" s="171"/>
      <c r="B354" s="178"/>
      <c r="C354" s="173"/>
      <c r="D354" s="174"/>
      <c r="E354" s="175"/>
      <c r="F354" s="175"/>
    </row>
    <row r="355" spans="1:6" ht="18.75">
      <c r="A355" s="171"/>
      <c r="B355" s="177"/>
      <c r="C355" s="173"/>
      <c r="D355" s="174"/>
      <c r="E355" s="175"/>
      <c r="F355" s="175"/>
    </row>
    <row r="356" spans="1:6" ht="18.75">
      <c r="A356" s="171"/>
      <c r="B356" s="178"/>
      <c r="C356" s="173"/>
      <c r="D356" s="174"/>
      <c r="E356" s="175"/>
      <c r="F356" s="175"/>
    </row>
    <row r="357" spans="1:6" ht="18.75">
      <c r="A357" s="171"/>
      <c r="B357" s="178"/>
      <c r="C357" s="173"/>
      <c r="D357" s="174"/>
      <c r="E357" s="175"/>
      <c r="F357" s="175"/>
    </row>
    <row r="358" spans="1:6" ht="18.75">
      <c r="A358" s="171"/>
      <c r="B358" s="178"/>
      <c r="C358" s="173"/>
      <c r="D358" s="174"/>
      <c r="E358" s="175"/>
      <c r="F358" s="175"/>
    </row>
    <row r="359" spans="1:6" ht="18.75">
      <c r="A359" s="171"/>
      <c r="B359" s="177"/>
      <c r="C359" s="173"/>
      <c r="D359" s="174"/>
      <c r="E359" s="175"/>
      <c r="F359" s="175"/>
    </row>
    <row r="360" spans="1:6" ht="18.75">
      <c r="A360" s="171"/>
      <c r="B360" s="177"/>
      <c r="C360" s="173"/>
      <c r="D360" s="174"/>
      <c r="E360" s="175"/>
      <c r="F360" s="175"/>
    </row>
    <row r="361" spans="1:6" ht="18.75">
      <c r="A361" s="171"/>
      <c r="B361" s="177"/>
      <c r="C361" s="173"/>
      <c r="D361" s="174"/>
      <c r="E361" s="175"/>
      <c r="F361" s="175"/>
    </row>
    <row r="362" spans="1:6" ht="18.75">
      <c r="A362" s="171"/>
      <c r="B362" s="178"/>
      <c r="C362" s="173"/>
      <c r="D362" s="174"/>
      <c r="E362" s="175"/>
      <c r="F362" s="175"/>
    </row>
    <row r="363" spans="1:6" ht="18.75">
      <c r="A363" s="171"/>
      <c r="B363" s="178"/>
      <c r="C363" s="173"/>
      <c r="D363" s="174"/>
      <c r="E363" s="175"/>
      <c r="F363" s="175"/>
    </row>
    <row r="364" spans="1:6" ht="18.75">
      <c r="A364" s="171"/>
      <c r="B364" s="178"/>
      <c r="C364" s="173"/>
      <c r="D364" s="174"/>
      <c r="E364" s="175"/>
      <c r="F364" s="175"/>
    </row>
    <row r="365" spans="1:6" ht="18.75">
      <c r="A365" s="171"/>
      <c r="B365" s="178"/>
      <c r="C365" s="173"/>
      <c r="D365" s="174"/>
      <c r="E365" s="175"/>
      <c r="F365" s="175"/>
    </row>
    <row r="366" spans="1:6" ht="18.75">
      <c r="A366" s="171"/>
      <c r="B366" s="178"/>
      <c r="C366" s="173"/>
      <c r="D366" s="174"/>
      <c r="E366" s="175"/>
      <c r="F366" s="175"/>
    </row>
    <row r="367" spans="1:6" ht="18.75">
      <c r="A367" s="171"/>
      <c r="B367" s="178"/>
      <c r="C367" s="173"/>
      <c r="D367" s="174"/>
      <c r="E367" s="175"/>
      <c r="F367" s="175"/>
    </row>
    <row r="368" spans="1:6" ht="18.75">
      <c r="A368" s="171"/>
      <c r="B368" s="178"/>
      <c r="C368" s="173"/>
      <c r="D368" s="174"/>
      <c r="E368" s="175"/>
      <c r="F368" s="175"/>
    </row>
    <row r="369" spans="1:6" ht="18.75">
      <c r="A369" s="171"/>
      <c r="B369" s="177"/>
      <c r="C369" s="173"/>
      <c r="D369" s="174"/>
      <c r="E369" s="175"/>
      <c r="F369" s="175"/>
    </row>
    <row r="370" spans="1:6" ht="18.75">
      <c r="A370" s="171"/>
      <c r="B370" s="177"/>
      <c r="C370" s="173"/>
      <c r="D370" s="174"/>
      <c r="E370" s="175"/>
      <c r="F370" s="175"/>
    </row>
    <row r="371" spans="1:6" ht="18.75">
      <c r="A371" s="171"/>
      <c r="B371" s="177"/>
      <c r="C371" s="173"/>
      <c r="D371" s="174"/>
      <c r="E371" s="175"/>
      <c r="F371" s="175"/>
    </row>
    <row r="372" spans="1:6" ht="18.75">
      <c r="A372" s="171"/>
      <c r="B372" s="178"/>
      <c r="C372" s="173"/>
      <c r="D372" s="174"/>
      <c r="E372" s="175"/>
      <c r="F372" s="175"/>
    </row>
    <row r="373" spans="1:6" ht="18.75">
      <c r="A373" s="171"/>
      <c r="B373" s="178"/>
      <c r="C373" s="173"/>
      <c r="D373" s="174"/>
      <c r="E373" s="175"/>
      <c r="F373" s="175"/>
    </row>
    <row r="374" spans="1:6" ht="18.75">
      <c r="A374" s="171"/>
      <c r="B374" s="178"/>
      <c r="C374" s="173"/>
      <c r="D374" s="174"/>
      <c r="E374" s="175"/>
      <c r="F374" s="175"/>
    </row>
    <row r="375" spans="1:6" ht="18.75">
      <c r="A375" s="171"/>
      <c r="B375" s="177"/>
      <c r="C375" s="173"/>
      <c r="D375" s="174"/>
      <c r="E375" s="175"/>
      <c r="F375" s="175"/>
    </row>
    <row r="376" spans="1:6" ht="18.75">
      <c r="A376" s="171"/>
      <c r="B376" s="177"/>
      <c r="C376" s="173"/>
      <c r="D376" s="174"/>
      <c r="E376" s="175"/>
      <c r="F376" s="175"/>
    </row>
    <row r="377" spans="1:6" ht="18.75">
      <c r="A377" s="171"/>
      <c r="B377" s="178"/>
      <c r="C377" s="173"/>
      <c r="D377" s="174"/>
      <c r="E377" s="175"/>
      <c r="F377" s="175"/>
    </row>
    <row r="378" spans="1:6" ht="18.75">
      <c r="A378" s="171"/>
      <c r="B378" s="177"/>
      <c r="C378" s="173"/>
      <c r="D378" s="174"/>
      <c r="E378" s="175"/>
      <c r="F378" s="175"/>
    </row>
    <row r="379" spans="1:6" ht="18.75">
      <c r="A379" s="171"/>
      <c r="B379" s="177"/>
      <c r="C379" s="173"/>
      <c r="D379" s="174"/>
      <c r="E379" s="175"/>
      <c r="F379" s="175"/>
    </row>
    <row r="380" spans="1:6" ht="18.75">
      <c r="A380" s="171"/>
      <c r="B380" s="177"/>
      <c r="C380" s="173"/>
      <c r="D380" s="174"/>
      <c r="E380" s="175"/>
      <c r="F380" s="175"/>
    </row>
    <row r="381" spans="1:6" ht="18.75">
      <c r="A381" s="171"/>
      <c r="B381" s="177"/>
      <c r="C381" s="173"/>
      <c r="D381" s="174"/>
      <c r="E381" s="175"/>
      <c r="F381" s="175"/>
    </row>
    <row r="382" spans="1:6" ht="18.75">
      <c r="A382" s="171"/>
      <c r="B382" s="177"/>
      <c r="C382" s="173"/>
      <c r="D382" s="174"/>
      <c r="E382" s="175"/>
      <c r="F382" s="175"/>
    </row>
    <row r="383" spans="1:6" ht="18.75">
      <c r="A383" s="171"/>
      <c r="B383" s="177"/>
      <c r="C383" s="173"/>
      <c r="D383" s="174"/>
      <c r="E383" s="175"/>
      <c r="F383" s="175"/>
    </row>
    <row r="384" spans="1:6" ht="18.75">
      <c r="A384" s="171"/>
      <c r="B384" s="177"/>
      <c r="C384" s="173"/>
      <c r="D384" s="174"/>
      <c r="E384" s="175"/>
      <c r="F384" s="175"/>
    </row>
    <row r="385" spans="1:6" ht="18.75">
      <c r="A385" s="171"/>
      <c r="B385" s="177"/>
      <c r="C385" s="173"/>
      <c r="D385" s="174"/>
      <c r="E385" s="175"/>
      <c r="F385" s="175"/>
    </row>
    <row r="386" spans="1:6" ht="18.75">
      <c r="A386" s="171"/>
      <c r="B386" s="177"/>
      <c r="C386" s="173"/>
      <c r="D386" s="174"/>
      <c r="E386" s="175"/>
      <c r="F386" s="175"/>
    </row>
    <row r="387" spans="1:6" ht="18.75">
      <c r="A387" s="171"/>
      <c r="B387" s="177"/>
      <c r="C387" s="173"/>
      <c r="D387" s="174"/>
      <c r="E387" s="175"/>
      <c r="F387" s="175"/>
    </row>
    <row r="388" spans="1:6" ht="18.75">
      <c r="A388" s="171"/>
      <c r="B388" s="177"/>
      <c r="C388" s="173"/>
      <c r="D388" s="174"/>
      <c r="E388" s="175"/>
      <c r="F388" s="175"/>
    </row>
    <row r="389" spans="1:6" ht="18.75">
      <c r="A389" s="171"/>
      <c r="B389" s="177"/>
      <c r="C389" s="173"/>
      <c r="D389" s="174"/>
      <c r="E389" s="175"/>
      <c r="F389" s="175"/>
    </row>
    <row r="390" spans="1:6" ht="18.75">
      <c r="A390" s="171"/>
      <c r="B390" s="177"/>
      <c r="C390" s="173"/>
      <c r="D390" s="174"/>
      <c r="E390" s="175"/>
      <c r="F390" s="175"/>
    </row>
    <row r="391" spans="1:6" ht="18.75">
      <c r="A391" s="171"/>
      <c r="B391" s="178"/>
      <c r="C391" s="173"/>
      <c r="D391" s="174"/>
      <c r="E391" s="175"/>
      <c r="F391" s="175"/>
    </row>
    <row r="392" spans="1:6" ht="18.75">
      <c r="A392" s="171"/>
      <c r="B392" s="177"/>
      <c r="C392" s="173"/>
      <c r="D392" s="174"/>
      <c r="E392" s="175"/>
      <c r="F392" s="175"/>
    </row>
    <row r="393" spans="1:6" ht="18.75">
      <c r="A393" s="171"/>
      <c r="B393" s="177"/>
      <c r="C393" s="173"/>
      <c r="D393" s="174"/>
      <c r="E393" s="175"/>
      <c r="F393" s="175"/>
    </row>
    <row r="394" spans="1:6" ht="18.75">
      <c r="A394" s="171"/>
      <c r="B394" s="177"/>
      <c r="C394" s="173"/>
      <c r="D394" s="174"/>
      <c r="E394" s="175"/>
      <c r="F394" s="175"/>
    </row>
    <row r="395" spans="1:6" ht="18.75">
      <c r="A395" s="171"/>
      <c r="B395" s="177"/>
      <c r="C395" s="173"/>
      <c r="D395" s="174"/>
      <c r="E395" s="175"/>
      <c r="F395" s="175"/>
    </row>
    <row r="396" spans="1:6" ht="18.75">
      <c r="A396" s="171"/>
      <c r="B396" s="177"/>
      <c r="C396" s="173"/>
      <c r="D396" s="174"/>
      <c r="E396" s="175"/>
      <c r="F396" s="175"/>
    </row>
    <row r="397" spans="1:6" ht="18.75">
      <c r="A397" s="171"/>
      <c r="B397" s="177"/>
      <c r="C397" s="173"/>
      <c r="D397" s="174"/>
      <c r="E397" s="175"/>
      <c r="F397" s="175"/>
    </row>
    <row r="398" spans="1:6" ht="18.75">
      <c r="A398" s="171"/>
      <c r="B398" s="177"/>
      <c r="C398" s="173"/>
      <c r="D398" s="174"/>
      <c r="E398" s="175"/>
      <c r="F398" s="175"/>
    </row>
    <row r="399" spans="1:6" ht="18.75">
      <c r="A399" s="171"/>
      <c r="B399" s="177"/>
      <c r="C399" s="173"/>
      <c r="D399" s="174"/>
      <c r="E399" s="175"/>
      <c r="F399" s="175"/>
    </row>
    <row r="400" spans="1:6" ht="18.75">
      <c r="A400" s="171"/>
      <c r="B400" s="178"/>
      <c r="C400" s="173"/>
      <c r="D400" s="174"/>
      <c r="E400" s="175"/>
      <c r="F400" s="175"/>
    </row>
    <row r="401" spans="1:6" ht="18.75">
      <c r="A401" s="171"/>
      <c r="B401" s="178"/>
      <c r="C401" s="173"/>
      <c r="D401" s="174"/>
      <c r="E401" s="175"/>
      <c r="F401" s="175"/>
    </row>
    <row r="402" spans="1:6" ht="18.75">
      <c r="A402" s="171"/>
      <c r="B402" s="177"/>
      <c r="C402" s="173"/>
      <c r="D402" s="174"/>
      <c r="E402" s="175"/>
      <c r="F402" s="175"/>
    </row>
    <row r="403" spans="1:6" ht="18.75">
      <c r="A403" s="171"/>
      <c r="B403" s="177"/>
      <c r="C403" s="173"/>
      <c r="D403" s="174"/>
      <c r="E403" s="175"/>
      <c r="F403" s="175"/>
    </row>
    <row r="404" spans="1:6" ht="18.75">
      <c r="A404" s="171"/>
      <c r="B404" s="177"/>
      <c r="C404" s="173"/>
      <c r="D404" s="174"/>
      <c r="E404" s="175"/>
      <c r="F404" s="175"/>
    </row>
    <row r="405" spans="1:6" ht="18.75">
      <c r="A405" s="171"/>
      <c r="B405" s="178"/>
      <c r="C405" s="173"/>
      <c r="D405" s="174"/>
      <c r="E405" s="175"/>
      <c r="F405" s="175"/>
    </row>
    <row r="406" spans="1:6" ht="18.75">
      <c r="A406" s="171"/>
      <c r="B406" s="178"/>
      <c r="C406" s="173"/>
      <c r="D406" s="174"/>
      <c r="E406" s="175"/>
      <c r="F406" s="175"/>
    </row>
    <row r="407" spans="1:6" ht="18.75">
      <c r="A407" s="171"/>
      <c r="B407" s="178"/>
      <c r="C407" s="173"/>
      <c r="D407" s="174"/>
      <c r="E407" s="175"/>
      <c r="F407" s="175"/>
    </row>
    <row r="408" spans="1:6" ht="18.75">
      <c r="A408" s="171"/>
      <c r="B408" s="178"/>
      <c r="C408" s="173"/>
      <c r="D408" s="174"/>
      <c r="E408" s="175"/>
      <c r="F408" s="175"/>
    </row>
    <row r="409" spans="1:6" ht="18.75">
      <c r="A409" s="171"/>
      <c r="B409" s="178"/>
      <c r="C409" s="173"/>
      <c r="D409" s="174"/>
      <c r="E409" s="175"/>
      <c r="F409" s="175"/>
    </row>
    <row r="410" spans="1:6" ht="18.75">
      <c r="A410" s="171"/>
      <c r="B410" s="178"/>
      <c r="C410" s="173"/>
      <c r="D410" s="174"/>
      <c r="E410" s="175"/>
      <c r="F410" s="175"/>
    </row>
    <row r="411" spans="1:6" ht="18.75">
      <c r="A411" s="171"/>
      <c r="B411" s="177"/>
      <c r="C411" s="173"/>
      <c r="D411" s="174"/>
      <c r="E411" s="175"/>
      <c r="F411" s="175"/>
    </row>
    <row r="412" spans="1:6" ht="18.75">
      <c r="A412" s="171"/>
      <c r="B412" s="177"/>
      <c r="C412" s="173"/>
      <c r="D412" s="174"/>
      <c r="E412" s="175"/>
      <c r="F412" s="175"/>
    </row>
    <row r="413" spans="1:6" ht="18.75">
      <c r="A413" s="171"/>
      <c r="B413" s="177"/>
      <c r="C413" s="173"/>
      <c r="D413" s="174"/>
      <c r="E413" s="175"/>
      <c r="F413" s="175"/>
    </row>
    <row r="414" spans="1:6" ht="18.75">
      <c r="A414" s="171"/>
      <c r="B414" s="178"/>
      <c r="C414" s="173"/>
      <c r="D414" s="174"/>
      <c r="E414" s="175"/>
      <c r="F414" s="175"/>
    </row>
    <row r="415" spans="1:6" ht="18.75">
      <c r="A415" s="171"/>
      <c r="B415" s="177"/>
      <c r="C415" s="173"/>
      <c r="D415" s="174"/>
      <c r="E415" s="175"/>
      <c r="F415" s="175"/>
    </row>
    <row r="416" spans="1:6" ht="18.75">
      <c r="A416" s="171"/>
      <c r="B416" s="177"/>
      <c r="C416" s="173"/>
      <c r="D416" s="174"/>
      <c r="E416" s="175"/>
      <c r="F416" s="175"/>
    </row>
    <row r="417" spans="1:6" ht="18.75">
      <c r="A417" s="171"/>
      <c r="B417" s="177"/>
      <c r="C417" s="173"/>
      <c r="D417" s="174"/>
      <c r="E417" s="175"/>
      <c r="F417" s="175"/>
    </row>
    <row r="418" spans="1:6" ht="18.75">
      <c r="A418" s="171"/>
      <c r="B418" s="177"/>
      <c r="C418" s="173"/>
      <c r="D418" s="174"/>
      <c r="E418" s="175"/>
      <c r="F418" s="175"/>
    </row>
    <row r="419" spans="1:6" ht="18.75">
      <c r="A419" s="171"/>
      <c r="B419" s="179"/>
      <c r="C419" s="173"/>
      <c r="D419" s="174"/>
      <c r="E419" s="175"/>
      <c r="F419" s="175"/>
    </row>
    <row r="420" spans="1:6" ht="18.75">
      <c r="A420" s="171"/>
      <c r="B420" s="178"/>
      <c r="C420" s="173"/>
      <c r="D420" s="174"/>
      <c r="E420" s="175"/>
      <c r="F420" s="175"/>
    </row>
    <row r="421" spans="1:6" ht="18.75">
      <c r="A421" s="171"/>
      <c r="B421" s="178"/>
      <c r="C421" s="173"/>
      <c r="D421" s="174"/>
      <c r="E421" s="175"/>
      <c r="F421" s="175"/>
    </row>
    <row r="422" spans="1:6" ht="18.75">
      <c r="A422" s="171"/>
      <c r="B422" s="178"/>
      <c r="C422" s="173"/>
      <c r="D422" s="174"/>
      <c r="E422" s="175"/>
      <c r="F422" s="175"/>
    </row>
    <row r="423" spans="1:6" ht="18.75">
      <c r="A423" s="171"/>
      <c r="B423" s="177"/>
      <c r="C423" s="173"/>
      <c r="D423" s="174"/>
      <c r="E423" s="175"/>
      <c r="F423" s="175"/>
    </row>
    <row r="424" spans="1:6" ht="18.75">
      <c r="A424" s="171"/>
      <c r="B424" s="177"/>
      <c r="C424" s="173"/>
      <c r="D424" s="174"/>
      <c r="E424" s="175"/>
      <c r="F424" s="175"/>
    </row>
    <row r="425" spans="1:6" ht="18.75">
      <c r="A425" s="171"/>
      <c r="B425" s="177"/>
      <c r="C425" s="173"/>
      <c r="D425" s="174"/>
      <c r="E425" s="175"/>
      <c r="F425" s="175"/>
    </row>
    <row r="426" spans="1:6" ht="18.75">
      <c r="A426" s="171"/>
      <c r="B426" s="177"/>
      <c r="C426" s="173"/>
      <c r="D426" s="174"/>
      <c r="E426" s="175"/>
      <c r="F426" s="175"/>
    </row>
    <row r="427" spans="1:6" ht="18.75">
      <c r="A427" s="171"/>
      <c r="B427" s="177"/>
      <c r="C427" s="173"/>
      <c r="D427" s="174"/>
      <c r="E427" s="175"/>
      <c r="F427" s="175"/>
    </row>
    <row r="428" spans="1:6" ht="18.75">
      <c r="A428" s="171"/>
      <c r="B428" s="177"/>
      <c r="C428" s="173"/>
      <c r="D428" s="174"/>
      <c r="E428" s="175"/>
      <c r="F428" s="175"/>
    </row>
    <row r="429" spans="1:6" ht="18.75">
      <c r="A429" s="171"/>
      <c r="B429" s="177"/>
      <c r="C429" s="173"/>
      <c r="D429" s="174"/>
      <c r="E429" s="175"/>
      <c r="F429" s="175"/>
    </row>
    <row r="430" spans="1:6" ht="18.75">
      <c r="A430" s="171"/>
      <c r="B430" s="177"/>
      <c r="C430" s="173"/>
      <c r="D430" s="174"/>
      <c r="E430" s="175"/>
      <c r="F430" s="175"/>
    </row>
    <row r="431" spans="1:6" ht="18.75">
      <c r="A431" s="171"/>
      <c r="B431" s="177"/>
      <c r="C431" s="173"/>
      <c r="D431" s="174"/>
      <c r="E431" s="175"/>
      <c r="F431" s="175"/>
    </row>
    <row r="432" spans="1:6" ht="18.75">
      <c r="A432" s="171"/>
      <c r="B432" s="178"/>
      <c r="C432" s="173"/>
      <c r="D432" s="174"/>
      <c r="E432" s="175"/>
      <c r="F432" s="175"/>
    </row>
    <row r="433" spans="1:6" ht="18.75">
      <c r="A433" s="171"/>
      <c r="B433" s="177"/>
      <c r="C433" s="173"/>
      <c r="D433" s="174"/>
      <c r="E433" s="175"/>
      <c r="F433" s="175"/>
    </row>
    <row r="434" spans="1:6" ht="18.75">
      <c r="A434" s="171"/>
      <c r="B434" s="177"/>
      <c r="C434" s="173"/>
      <c r="D434" s="174"/>
      <c r="E434" s="175"/>
      <c r="F434" s="175"/>
    </row>
    <row r="435" spans="1:6" ht="18.75">
      <c r="A435" s="171"/>
      <c r="B435" s="177"/>
      <c r="C435" s="173"/>
      <c r="D435" s="174"/>
      <c r="E435" s="175"/>
      <c r="F435" s="175"/>
    </row>
    <row r="436" spans="1:6" ht="18.75">
      <c r="A436" s="171"/>
      <c r="B436" s="177"/>
      <c r="C436" s="173"/>
      <c r="D436" s="174"/>
      <c r="E436" s="175"/>
      <c r="F436" s="175"/>
    </row>
    <row r="437" spans="1:6" ht="18.75">
      <c r="A437" s="171"/>
      <c r="B437" s="177"/>
      <c r="C437" s="173"/>
      <c r="D437" s="174"/>
      <c r="E437" s="175"/>
      <c r="F437" s="175"/>
    </row>
    <row r="438" spans="1:6" ht="18.75">
      <c r="A438" s="171"/>
      <c r="B438" s="177"/>
      <c r="C438" s="173"/>
      <c r="D438" s="174"/>
      <c r="E438" s="175"/>
      <c r="F438" s="175"/>
    </row>
    <row r="439" spans="1:6" ht="18.75">
      <c r="A439" s="171"/>
      <c r="B439" s="177"/>
      <c r="C439" s="173"/>
      <c r="D439" s="174"/>
      <c r="E439" s="175"/>
      <c r="F439" s="175"/>
    </row>
    <row r="440" spans="1:6" ht="18.75">
      <c r="A440" s="171"/>
      <c r="B440" s="177"/>
      <c r="C440" s="173"/>
      <c r="D440" s="174"/>
      <c r="E440" s="175"/>
      <c r="F440" s="175"/>
    </row>
    <row r="441" spans="1:6" ht="18.75">
      <c r="A441" s="171"/>
      <c r="B441" s="177"/>
      <c r="C441" s="173"/>
      <c r="D441" s="174"/>
      <c r="E441" s="175"/>
      <c r="F441" s="175"/>
    </row>
    <row r="442" spans="1:6" ht="18.75">
      <c r="A442" s="171"/>
      <c r="B442" s="177"/>
      <c r="C442" s="173"/>
      <c r="D442" s="174"/>
      <c r="E442" s="175"/>
      <c r="F442" s="175"/>
    </row>
    <row r="443" spans="1:6" ht="18.75">
      <c r="A443" s="171"/>
      <c r="B443" s="177"/>
      <c r="C443" s="173"/>
      <c r="D443" s="174"/>
      <c r="E443" s="175"/>
      <c r="F443" s="175"/>
    </row>
    <row r="444" spans="1:6" ht="18.75">
      <c r="A444" s="171"/>
      <c r="B444" s="177"/>
      <c r="C444" s="173"/>
      <c r="D444" s="174"/>
      <c r="E444" s="175"/>
      <c r="F444" s="175"/>
    </row>
    <row r="445" spans="1:6" ht="18.75">
      <c r="A445" s="171"/>
      <c r="B445" s="177"/>
      <c r="C445" s="173"/>
      <c r="D445" s="174"/>
      <c r="E445" s="175"/>
      <c r="F445" s="175"/>
    </row>
    <row r="446" spans="1:6" ht="18.75">
      <c r="A446" s="171"/>
      <c r="B446" s="177"/>
      <c r="C446" s="173"/>
      <c r="D446" s="174"/>
      <c r="E446" s="175"/>
      <c r="F446" s="175"/>
    </row>
    <row r="447" spans="1:6" ht="18.75">
      <c r="A447" s="171"/>
      <c r="B447" s="177"/>
      <c r="C447" s="173"/>
      <c r="D447" s="174"/>
      <c r="E447" s="175"/>
      <c r="F447" s="175"/>
    </row>
    <row r="448" spans="1:6" ht="18.75">
      <c r="A448" s="171"/>
      <c r="B448" s="177"/>
      <c r="C448" s="173"/>
      <c r="D448" s="174"/>
      <c r="E448" s="175"/>
      <c r="F448" s="175"/>
    </row>
    <row r="449" spans="1:6" ht="18.75">
      <c r="A449" s="171"/>
      <c r="B449" s="177"/>
      <c r="C449" s="173"/>
      <c r="D449" s="174"/>
      <c r="E449" s="175"/>
      <c r="F449" s="175"/>
    </row>
    <row r="450" spans="1:6" ht="18.75">
      <c r="A450" s="171"/>
      <c r="B450" s="177"/>
      <c r="C450" s="173"/>
      <c r="D450" s="174"/>
      <c r="E450" s="175"/>
      <c r="F450" s="175"/>
    </row>
    <row r="451" spans="1:6" ht="18.75">
      <c r="A451" s="171"/>
      <c r="B451" s="177"/>
      <c r="C451" s="173"/>
      <c r="D451" s="174"/>
      <c r="E451" s="175"/>
      <c r="F451" s="175"/>
    </row>
    <row r="452" spans="1:6" ht="18.75">
      <c r="A452" s="171"/>
      <c r="B452" s="177"/>
      <c r="C452" s="173"/>
      <c r="D452" s="174"/>
      <c r="E452" s="175"/>
      <c r="F452" s="175"/>
    </row>
    <row r="453" spans="1:6" ht="18.75">
      <c r="A453" s="171"/>
      <c r="B453" s="177"/>
      <c r="C453" s="173"/>
      <c r="D453" s="174"/>
      <c r="E453" s="175"/>
      <c r="F453" s="175"/>
    </row>
    <row r="454" spans="1:6" ht="18.75">
      <c r="A454" s="171"/>
      <c r="B454" s="177"/>
      <c r="C454" s="173"/>
      <c r="D454" s="174"/>
      <c r="E454" s="175"/>
      <c r="F454" s="175"/>
    </row>
    <row r="455" spans="1:6" ht="18.75">
      <c r="A455" s="171"/>
      <c r="B455" s="177"/>
      <c r="C455" s="173"/>
      <c r="D455" s="174"/>
      <c r="E455" s="175"/>
      <c r="F455" s="175"/>
    </row>
    <row r="456" spans="1:6" ht="18.75">
      <c r="A456" s="171"/>
      <c r="B456" s="177"/>
      <c r="C456" s="173"/>
      <c r="D456" s="174"/>
      <c r="E456" s="175"/>
      <c r="F456" s="175"/>
    </row>
    <row r="457" spans="1:6" ht="18.75">
      <c r="A457" s="171"/>
      <c r="B457" s="177"/>
      <c r="C457" s="173"/>
      <c r="D457" s="174"/>
      <c r="E457" s="175"/>
      <c r="F457" s="175"/>
    </row>
    <row r="458" spans="1:6" ht="18.75">
      <c r="A458" s="171"/>
      <c r="B458" s="177"/>
      <c r="C458" s="173"/>
      <c r="D458" s="174"/>
      <c r="E458" s="175"/>
      <c r="F458" s="175"/>
    </row>
    <row r="459" spans="1:6" ht="18.75">
      <c r="A459" s="171"/>
      <c r="B459" s="178"/>
      <c r="C459" s="173"/>
      <c r="D459" s="174"/>
      <c r="E459" s="175"/>
      <c r="F459" s="175"/>
    </row>
    <row r="460" spans="1:6" ht="18.75">
      <c r="A460" s="171"/>
      <c r="B460" s="178"/>
      <c r="C460" s="173"/>
      <c r="D460" s="174"/>
      <c r="E460" s="175"/>
      <c r="F460" s="175"/>
    </row>
    <row r="461" spans="1:6" ht="18.75">
      <c r="A461" s="171"/>
      <c r="B461" s="177"/>
      <c r="C461" s="173"/>
      <c r="D461" s="174"/>
      <c r="E461" s="175"/>
      <c r="F461" s="175"/>
    </row>
    <row r="462" spans="1:6" ht="18.75">
      <c r="A462" s="171"/>
      <c r="B462" s="177"/>
      <c r="C462" s="173"/>
      <c r="D462" s="174"/>
      <c r="E462" s="175"/>
      <c r="F462" s="175"/>
    </row>
    <row r="463" spans="1:6" ht="18.75">
      <c r="A463" s="171"/>
      <c r="B463" s="177"/>
      <c r="C463" s="173"/>
      <c r="D463" s="174"/>
      <c r="E463" s="175"/>
      <c r="F463" s="175"/>
    </row>
    <row r="464" spans="1:6" ht="18.75">
      <c r="A464" s="171"/>
      <c r="B464" s="177"/>
      <c r="C464" s="173"/>
      <c r="D464" s="174"/>
      <c r="E464" s="175"/>
      <c r="F464" s="175"/>
    </row>
    <row r="465" spans="1:6" ht="18.75">
      <c r="A465" s="171"/>
      <c r="B465" s="177"/>
      <c r="C465" s="173"/>
      <c r="D465" s="174"/>
      <c r="E465" s="175"/>
      <c r="F465" s="175"/>
    </row>
    <row r="466" spans="1:6" ht="18.75">
      <c r="A466" s="171"/>
      <c r="B466" s="177"/>
      <c r="C466" s="173"/>
      <c r="D466" s="174"/>
      <c r="E466" s="175"/>
      <c r="F466" s="175"/>
    </row>
    <row r="467" spans="1:6" ht="18.75">
      <c r="A467" s="171"/>
      <c r="B467" s="177"/>
      <c r="C467" s="173"/>
      <c r="D467" s="174"/>
      <c r="E467" s="175"/>
      <c r="F467" s="175"/>
    </row>
    <row r="468" spans="1:6" ht="18.75">
      <c r="A468" s="171"/>
      <c r="B468" s="177"/>
      <c r="C468" s="173"/>
      <c r="D468" s="174"/>
      <c r="E468" s="175"/>
      <c r="F468" s="175"/>
    </row>
    <row r="469" spans="1:6" ht="18.75">
      <c r="A469" s="171"/>
      <c r="B469" s="178"/>
      <c r="C469" s="173"/>
      <c r="D469" s="174"/>
      <c r="E469" s="175"/>
      <c r="F469" s="175"/>
    </row>
    <row r="470" spans="1:6" ht="18.75">
      <c r="A470" s="171"/>
      <c r="B470" s="178"/>
      <c r="C470" s="173"/>
      <c r="D470" s="174"/>
      <c r="E470" s="175"/>
      <c r="F470" s="175"/>
    </row>
    <row r="471" spans="1:6" ht="18.75">
      <c r="A471" s="171"/>
      <c r="B471" s="178"/>
      <c r="C471" s="173"/>
      <c r="D471" s="174"/>
      <c r="E471" s="175"/>
      <c r="F471" s="175"/>
    </row>
    <row r="472" spans="1:6" ht="18.75">
      <c r="A472" s="171"/>
      <c r="B472" s="178"/>
      <c r="C472" s="173"/>
      <c r="D472" s="174"/>
      <c r="E472" s="175"/>
      <c r="F472" s="175"/>
    </row>
    <row r="473" spans="1:6" ht="18.75">
      <c r="A473" s="171"/>
      <c r="B473" s="178"/>
      <c r="C473" s="173"/>
      <c r="D473" s="174"/>
      <c r="E473" s="175"/>
      <c r="F473" s="175"/>
    </row>
    <row r="474" spans="1:6" ht="18.75">
      <c r="A474" s="171"/>
      <c r="B474" s="178"/>
      <c r="C474" s="173"/>
      <c r="D474" s="174"/>
      <c r="E474" s="175"/>
      <c r="F474" s="175"/>
    </row>
    <row r="475" spans="1:6" ht="18.75">
      <c r="A475" s="171"/>
      <c r="B475" s="178"/>
      <c r="C475" s="173"/>
      <c r="D475" s="174"/>
      <c r="E475" s="175"/>
      <c r="F475" s="175"/>
    </row>
    <row r="476" spans="1:6" ht="18.75">
      <c r="A476" s="171"/>
      <c r="B476" s="178"/>
      <c r="C476" s="173"/>
      <c r="D476" s="174"/>
      <c r="E476" s="175"/>
      <c r="F476" s="175"/>
    </row>
    <row r="477" spans="1:6" ht="18.75">
      <c r="A477" s="171"/>
      <c r="B477" s="179"/>
      <c r="C477" s="173"/>
      <c r="D477" s="174"/>
      <c r="E477" s="175"/>
      <c r="F477" s="175"/>
    </row>
    <row r="478" spans="1:6" ht="18.75">
      <c r="A478" s="171"/>
      <c r="B478" s="178"/>
      <c r="C478" s="173"/>
      <c r="D478" s="174"/>
      <c r="E478" s="175"/>
      <c r="F478" s="175"/>
    </row>
    <row r="479" spans="1:6" ht="18.75">
      <c r="A479" s="171"/>
      <c r="B479" s="178"/>
      <c r="C479" s="173"/>
      <c r="D479" s="174"/>
      <c r="E479" s="175"/>
      <c r="F479" s="175"/>
    </row>
    <row r="480" spans="1:6" ht="18.75">
      <c r="A480" s="171"/>
      <c r="B480" s="179"/>
      <c r="C480" s="173"/>
      <c r="D480" s="174"/>
      <c r="E480" s="175"/>
      <c r="F480" s="175"/>
    </row>
    <row r="481" spans="1:6" ht="18.75">
      <c r="A481" s="171"/>
      <c r="B481" s="178"/>
      <c r="C481" s="173"/>
      <c r="D481" s="174"/>
      <c r="E481" s="175"/>
      <c r="F481" s="175"/>
    </row>
    <row r="482" spans="1:6" ht="18.75">
      <c r="A482" s="171"/>
      <c r="B482" s="178"/>
      <c r="C482" s="173"/>
      <c r="D482" s="174"/>
      <c r="E482" s="175"/>
      <c r="F482" s="175"/>
    </row>
    <row r="483" spans="1:6" ht="18.75">
      <c r="A483" s="171"/>
      <c r="B483" s="178"/>
      <c r="C483" s="173"/>
      <c r="D483" s="174"/>
      <c r="E483" s="175"/>
      <c r="F483" s="175"/>
    </row>
    <row r="484" spans="1:6" ht="18.75">
      <c r="A484" s="171"/>
      <c r="B484" s="178"/>
      <c r="C484" s="173"/>
      <c r="D484" s="174"/>
      <c r="E484" s="175"/>
      <c r="F484" s="175"/>
    </row>
    <row r="485" spans="1:6" ht="18.75">
      <c r="A485" s="171"/>
      <c r="B485" s="178"/>
      <c r="C485" s="173"/>
      <c r="D485" s="174"/>
      <c r="E485" s="175"/>
      <c r="F485" s="175"/>
    </row>
    <row r="486" spans="1:6" ht="18.75">
      <c r="A486" s="171"/>
      <c r="B486" s="178"/>
      <c r="C486" s="173"/>
      <c r="D486" s="174"/>
      <c r="E486" s="175"/>
      <c r="F486" s="175"/>
    </row>
    <row r="487" spans="1:6" ht="18.75">
      <c r="A487" s="171"/>
      <c r="B487" s="177"/>
      <c r="C487" s="173"/>
      <c r="D487" s="174"/>
      <c r="E487" s="175"/>
      <c r="F487" s="175"/>
    </row>
    <row r="488" spans="1:6" ht="18.75">
      <c r="A488" s="171"/>
      <c r="B488" s="177"/>
      <c r="C488" s="173"/>
      <c r="D488" s="174"/>
      <c r="E488" s="175"/>
      <c r="F488" s="175"/>
    </row>
    <row r="489" spans="1:6" ht="18.75">
      <c r="A489" s="171"/>
      <c r="B489" s="177"/>
      <c r="C489" s="173"/>
      <c r="D489" s="174"/>
      <c r="E489" s="175"/>
      <c r="F489" s="175"/>
    </row>
    <row r="490" spans="1:6" ht="18.75">
      <c r="A490" s="171"/>
      <c r="B490" s="177"/>
      <c r="C490" s="173"/>
      <c r="D490" s="174"/>
      <c r="E490" s="175"/>
      <c r="F490" s="175"/>
    </row>
    <row r="491" spans="1:6" ht="18.75">
      <c r="A491" s="171"/>
      <c r="B491" s="177"/>
      <c r="C491" s="173"/>
      <c r="D491" s="174"/>
      <c r="E491" s="175"/>
      <c r="F491" s="175"/>
    </row>
    <row r="492" spans="1:6" ht="18.75">
      <c r="A492" s="171"/>
      <c r="B492" s="178"/>
      <c r="C492" s="173"/>
      <c r="D492" s="174"/>
      <c r="E492" s="175"/>
      <c r="F492" s="175"/>
    </row>
    <row r="493" spans="1:6" ht="18.75">
      <c r="A493" s="171"/>
      <c r="B493" s="177"/>
      <c r="C493" s="173"/>
      <c r="D493" s="174"/>
      <c r="E493" s="175"/>
      <c r="F493" s="175"/>
    </row>
    <row r="494" spans="1:6" ht="18.75">
      <c r="A494" s="171"/>
      <c r="B494" s="177"/>
      <c r="C494" s="173"/>
      <c r="D494" s="174"/>
      <c r="E494" s="175"/>
      <c r="F494" s="175"/>
    </row>
    <row r="495" spans="1:6" ht="18.75">
      <c r="A495" s="171"/>
      <c r="B495" s="177"/>
      <c r="C495" s="173"/>
      <c r="D495" s="174"/>
      <c r="E495" s="175"/>
      <c r="F495" s="175"/>
    </row>
    <row r="496" spans="1:6" ht="18.75">
      <c r="A496" s="171"/>
      <c r="B496" s="177"/>
      <c r="C496" s="173"/>
      <c r="D496" s="174"/>
      <c r="E496" s="175"/>
      <c r="F496" s="175"/>
    </row>
    <row r="497" spans="1:6" ht="18.75">
      <c r="A497" s="171"/>
      <c r="B497" s="177"/>
      <c r="C497" s="173"/>
      <c r="D497" s="174"/>
      <c r="E497" s="175"/>
      <c r="F497" s="175"/>
    </row>
    <row r="498" spans="1:6" ht="18.75">
      <c r="A498" s="171"/>
      <c r="B498" s="178"/>
      <c r="C498" s="173"/>
      <c r="D498" s="174"/>
      <c r="E498" s="175"/>
      <c r="F498" s="175"/>
    </row>
    <row r="499" spans="1:6" ht="18.75">
      <c r="A499" s="171"/>
      <c r="B499" s="178"/>
      <c r="C499" s="173"/>
      <c r="D499" s="174"/>
      <c r="E499" s="175"/>
      <c r="F499" s="175"/>
    </row>
    <row r="500" spans="1:6" ht="18.75">
      <c r="A500" s="171"/>
      <c r="B500" s="178"/>
      <c r="C500" s="173"/>
      <c r="D500" s="174"/>
      <c r="E500" s="175"/>
      <c r="F500" s="175"/>
    </row>
    <row r="501" spans="1:6" ht="18.75">
      <c r="A501" s="135"/>
      <c r="B501" s="136"/>
      <c r="C501" s="137"/>
      <c r="D501" s="180"/>
      <c r="E501" s="181"/>
      <c r="F501" s="181"/>
    </row>
  </sheetData>
  <sheetProtection selectLockedCells="1" selectUnlockedCells="1"/>
  <mergeCells count="11">
    <mergeCell ref="A37:F37"/>
    <mergeCell ref="C1:F1"/>
    <mergeCell ref="C2:F3"/>
    <mergeCell ref="A4:F4"/>
    <mergeCell ref="A5:F5"/>
    <mergeCell ref="A7:A8"/>
    <mergeCell ref="B7:B8"/>
    <mergeCell ref="C7:C8"/>
    <mergeCell ref="D7:D8"/>
    <mergeCell ref="E7:E8"/>
    <mergeCell ref="F7:F8"/>
  </mergeCells>
  <pageMargins left="0.19685039370078741" right="0" top="0.42" bottom="0.39" header="0.51181102362204722" footer="0.51181102362204722"/>
  <pageSetup paperSize="9" scale="92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4"/>
  </sheetPr>
  <dimension ref="A1:L196"/>
  <sheetViews>
    <sheetView view="pageBreakPreview" topLeftCell="A7" zoomScale="90" zoomScaleNormal="75" zoomScaleSheetLayoutView="90" workbookViewId="0">
      <selection activeCell="H25" sqref="H25"/>
    </sheetView>
  </sheetViews>
  <sheetFormatPr defaultRowHeight="15.75"/>
  <cols>
    <col min="1" max="1" width="52.140625" style="1" customWidth="1"/>
    <col min="2" max="2" width="5.5703125" style="1" customWidth="1"/>
    <col min="3" max="3" width="4" style="5" customWidth="1"/>
    <col min="4" max="4" width="5" style="6" customWidth="1"/>
    <col min="5" max="5" width="14.85546875" style="7" customWidth="1"/>
    <col min="6" max="6" width="5.7109375" style="6" customWidth="1"/>
    <col min="7" max="8" width="17.85546875" style="6" customWidth="1"/>
    <col min="9" max="9" width="17" style="2" customWidth="1"/>
    <col min="10" max="10" width="12.5703125" style="2" customWidth="1"/>
    <col min="11" max="11" width="9.140625" style="3" hidden="1" customWidth="1"/>
    <col min="12" max="256" width="9.140625" style="3"/>
    <col min="257" max="257" width="3.28515625" style="3" customWidth="1"/>
    <col min="258" max="258" width="41.28515625" style="3" customWidth="1"/>
    <col min="259" max="259" width="5.5703125" style="3" customWidth="1"/>
    <col min="260" max="260" width="4" style="3" customWidth="1"/>
    <col min="261" max="261" width="3.28515625" style="3" customWidth="1"/>
    <col min="262" max="262" width="13" style="3" customWidth="1"/>
    <col min="263" max="263" width="4.140625" style="3" customWidth="1"/>
    <col min="264" max="264" width="17.85546875" style="3" customWidth="1"/>
    <col min="265" max="265" width="12" style="3" customWidth="1"/>
    <col min="266" max="266" width="13.140625" style="3" bestFit="1" customWidth="1"/>
    <col min="267" max="512" width="9.140625" style="3"/>
    <col min="513" max="513" width="3.28515625" style="3" customWidth="1"/>
    <col min="514" max="514" width="41.28515625" style="3" customWidth="1"/>
    <col min="515" max="515" width="5.5703125" style="3" customWidth="1"/>
    <col min="516" max="516" width="4" style="3" customWidth="1"/>
    <col min="517" max="517" width="3.28515625" style="3" customWidth="1"/>
    <col min="518" max="518" width="13" style="3" customWidth="1"/>
    <col min="519" max="519" width="4.140625" style="3" customWidth="1"/>
    <col min="520" max="520" width="17.85546875" style="3" customWidth="1"/>
    <col min="521" max="521" width="12" style="3" customWidth="1"/>
    <col min="522" max="522" width="13.140625" style="3" bestFit="1" customWidth="1"/>
    <col min="523" max="768" width="9.140625" style="3"/>
    <col min="769" max="769" width="3.28515625" style="3" customWidth="1"/>
    <col min="770" max="770" width="41.28515625" style="3" customWidth="1"/>
    <col min="771" max="771" width="5.5703125" style="3" customWidth="1"/>
    <col min="772" max="772" width="4" style="3" customWidth="1"/>
    <col min="773" max="773" width="3.28515625" style="3" customWidth="1"/>
    <col min="774" max="774" width="13" style="3" customWidth="1"/>
    <col min="775" max="775" width="4.140625" style="3" customWidth="1"/>
    <col min="776" max="776" width="17.85546875" style="3" customWidth="1"/>
    <col min="777" max="777" width="12" style="3" customWidth="1"/>
    <col min="778" max="778" width="13.140625" style="3" bestFit="1" customWidth="1"/>
    <col min="779" max="1024" width="9.140625" style="3"/>
    <col min="1025" max="1025" width="3.28515625" style="3" customWidth="1"/>
    <col min="1026" max="1026" width="41.28515625" style="3" customWidth="1"/>
    <col min="1027" max="1027" width="5.5703125" style="3" customWidth="1"/>
    <col min="1028" max="1028" width="4" style="3" customWidth="1"/>
    <col min="1029" max="1029" width="3.28515625" style="3" customWidth="1"/>
    <col min="1030" max="1030" width="13" style="3" customWidth="1"/>
    <col min="1031" max="1031" width="4.140625" style="3" customWidth="1"/>
    <col min="1032" max="1032" width="17.85546875" style="3" customWidth="1"/>
    <col min="1033" max="1033" width="12" style="3" customWidth="1"/>
    <col min="1034" max="1034" width="13.140625" style="3" bestFit="1" customWidth="1"/>
    <col min="1035" max="1280" width="9.140625" style="3"/>
    <col min="1281" max="1281" width="3.28515625" style="3" customWidth="1"/>
    <col min="1282" max="1282" width="41.28515625" style="3" customWidth="1"/>
    <col min="1283" max="1283" width="5.5703125" style="3" customWidth="1"/>
    <col min="1284" max="1284" width="4" style="3" customWidth="1"/>
    <col min="1285" max="1285" width="3.28515625" style="3" customWidth="1"/>
    <col min="1286" max="1286" width="13" style="3" customWidth="1"/>
    <col min="1287" max="1287" width="4.140625" style="3" customWidth="1"/>
    <col min="1288" max="1288" width="17.85546875" style="3" customWidth="1"/>
    <col min="1289" max="1289" width="12" style="3" customWidth="1"/>
    <col min="1290" max="1290" width="13.140625" style="3" bestFit="1" customWidth="1"/>
    <col min="1291" max="1536" width="9.140625" style="3"/>
    <col min="1537" max="1537" width="3.28515625" style="3" customWidth="1"/>
    <col min="1538" max="1538" width="41.28515625" style="3" customWidth="1"/>
    <col min="1539" max="1539" width="5.5703125" style="3" customWidth="1"/>
    <col min="1540" max="1540" width="4" style="3" customWidth="1"/>
    <col min="1541" max="1541" width="3.28515625" style="3" customWidth="1"/>
    <col min="1542" max="1542" width="13" style="3" customWidth="1"/>
    <col min="1543" max="1543" width="4.140625" style="3" customWidth="1"/>
    <col min="1544" max="1544" width="17.85546875" style="3" customWidth="1"/>
    <col min="1545" max="1545" width="12" style="3" customWidth="1"/>
    <col min="1546" max="1546" width="13.140625" style="3" bestFit="1" customWidth="1"/>
    <col min="1547" max="1792" width="9.140625" style="3"/>
    <col min="1793" max="1793" width="3.28515625" style="3" customWidth="1"/>
    <col min="1794" max="1794" width="41.28515625" style="3" customWidth="1"/>
    <col min="1795" max="1795" width="5.5703125" style="3" customWidth="1"/>
    <col min="1796" max="1796" width="4" style="3" customWidth="1"/>
    <col min="1797" max="1797" width="3.28515625" style="3" customWidth="1"/>
    <col min="1798" max="1798" width="13" style="3" customWidth="1"/>
    <col min="1799" max="1799" width="4.140625" style="3" customWidth="1"/>
    <col min="1800" max="1800" width="17.85546875" style="3" customWidth="1"/>
    <col min="1801" max="1801" width="12" style="3" customWidth="1"/>
    <col min="1802" max="1802" width="13.140625" style="3" bestFit="1" customWidth="1"/>
    <col min="1803" max="2048" width="9.140625" style="3"/>
    <col min="2049" max="2049" width="3.28515625" style="3" customWidth="1"/>
    <col min="2050" max="2050" width="41.28515625" style="3" customWidth="1"/>
    <col min="2051" max="2051" width="5.5703125" style="3" customWidth="1"/>
    <col min="2052" max="2052" width="4" style="3" customWidth="1"/>
    <col min="2053" max="2053" width="3.28515625" style="3" customWidth="1"/>
    <col min="2054" max="2054" width="13" style="3" customWidth="1"/>
    <col min="2055" max="2055" width="4.140625" style="3" customWidth="1"/>
    <col min="2056" max="2056" width="17.85546875" style="3" customWidth="1"/>
    <col min="2057" max="2057" width="12" style="3" customWidth="1"/>
    <col min="2058" max="2058" width="13.140625" style="3" bestFit="1" customWidth="1"/>
    <col min="2059" max="2304" width="9.140625" style="3"/>
    <col min="2305" max="2305" width="3.28515625" style="3" customWidth="1"/>
    <col min="2306" max="2306" width="41.28515625" style="3" customWidth="1"/>
    <col min="2307" max="2307" width="5.5703125" style="3" customWidth="1"/>
    <col min="2308" max="2308" width="4" style="3" customWidth="1"/>
    <col min="2309" max="2309" width="3.28515625" style="3" customWidth="1"/>
    <col min="2310" max="2310" width="13" style="3" customWidth="1"/>
    <col min="2311" max="2311" width="4.140625" style="3" customWidth="1"/>
    <col min="2312" max="2312" width="17.85546875" style="3" customWidth="1"/>
    <col min="2313" max="2313" width="12" style="3" customWidth="1"/>
    <col min="2314" max="2314" width="13.140625" style="3" bestFit="1" customWidth="1"/>
    <col min="2315" max="2560" width="9.140625" style="3"/>
    <col min="2561" max="2561" width="3.28515625" style="3" customWidth="1"/>
    <col min="2562" max="2562" width="41.28515625" style="3" customWidth="1"/>
    <col min="2563" max="2563" width="5.5703125" style="3" customWidth="1"/>
    <col min="2564" max="2564" width="4" style="3" customWidth="1"/>
    <col min="2565" max="2565" width="3.28515625" style="3" customWidth="1"/>
    <col min="2566" max="2566" width="13" style="3" customWidth="1"/>
    <col min="2567" max="2567" width="4.140625" style="3" customWidth="1"/>
    <col min="2568" max="2568" width="17.85546875" style="3" customWidth="1"/>
    <col min="2569" max="2569" width="12" style="3" customWidth="1"/>
    <col min="2570" max="2570" width="13.140625" style="3" bestFit="1" customWidth="1"/>
    <col min="2571" max="2816" width="9.140625" style="3"/>
    <col min="2817" max="2817" width="3.28515625" style="3" customWidth="1"/>
    <col min="2818" max="2818" width="41.28515625" style="3" customWidth="1"/>
    <col min="2819" max="2819" width="5.5703125" style="3" customWidth="1"/>
    <col min="2820" max="2820" width="4" style="3" customWidth="1"/>
    <col min="2821" max="2821" width="3.28515625" style="3" customWidth="1"/>
    <col min="2822" max="2822" width="13" style="3" customWidth="1"/>
    <col min="2823" max="2823" width="4.140625" style="3" customWidth="1"/>
    <col min="2824" max="2824" width="17.85546875" style="3" customWidth="1"/>
    <col min="2825" max="2825" width="12" style="3" customWidth="1"/>
    <col min="2826" max="2826" width="13.140625" style="3" bestFit="1" customWidth="1"/>
    <col min="2827" max="3072" width="9.140625" style="3"/>
    <col min="3073" max="3073" width="3.28515625" style="3" customWidth="1"/>
    <col min="3074" max="3074" width="41.28515625" style="3" customWidth="1"/>
    <col min="3075" max="3075" width="5.5703125" style="3" customWidth="1"/>
    <col min="3076" max="3076" width="4" style="3" customWidth="1"/>
    <col min="3077" max="3077" width="3.28515625" style="3" customWidth="1"/>
    <col min="3078" max="3078" width="13" style="3" customWidth="1"/>
    <col min="3079" max="3079" width="4.140625" style="3" customWidth="1"/>
    <col min="3080" max="3080" width="17.85546875" style="3" customWidth="1"/>
    <col min="3081" max="3081" width="12" style="3" customWidth="1"/>
    <col min="3082" max="3082" width="13.140625" style="3" bestFit="1" customWidth="1"/>
    <col min="3083" max="3328" width="9.140625" style="3"/>
    <col min="3329" max="3329" width="3.28515625" style="3" customWidth="1"/>
    <col min="3330" max="3330" width="41.28515625" style="3" customWidth="1"/>
    <col min="3331" max="3331" width="5.5703125" style="3" customWidth="1"/>
    <col min="3332" max="3332" width="4" style="3" customWidth="1"/>
    <col min="3333" max="3333" width="3.28515625" style="3" customWidth="1"/>
    <col min="3334" max="3334" width="13" style="3" customWidth="1"/>
    <col min="3335" max="3335" width="4.140625" style="3" customWidth="1"/>
    <col min="3336" max="3336" width="17.85546875" style="3" customWidth="1"/>
    <col min="3337" max="3337" width="12" style="3" customWidth="1"/>
    <col min="3338" max="3338" width="13.140625" style="3" bestFit="1" customWidth="1"/>
    <col min="3339" max="3584" width="9.140625" style="3"/>
    <col min="3585" max="3585" width="3.28515625" style="3" customWidth="1"/>
    <col min="3586" max="3586" width="41.28515625" style="3" customWidth="1"/>
    <col min="3587" max="3587" width="5.5703125" style="3" customWidth="1"/>
    <col min="3588" max="3588" width="4" style="3" customWidth="1"/>
    <col min="3589" max="3589" width="3.28515625" style="3" customWidth="1"/>
    <col min="3590" max="3590" width="13" style="3" customWidth="1"/>
    <col min="3591" max="3591" width="4.140625" style="3" customWidth="1"/>
    <col min="3592" max="3592" width="17.85546875" style="3" customWidth="1"/>
    <col min="3593" max="3593" width="12" style="3" customWidth="1"/>
    <col min="3594" max="3594" width="13.140625" style="3" bestFit="1" customWidth="1"/>
    <col min="3595" max="3840" width="9.140625" style="3"/>
    <col min="3841" max="3841" width="3.28515625" style="3" customWidth="1"/>
    <col min="3842" max="3842" width="41.28515625" style="3" customWidth="1"/>
    <col min="3843" max="3843" width="5.5703125" style="3" customWidth="1"/>
    <col min="3844" max="3844" width="4" style="3" customWidth="1"/>
    <col min="3845" max="3845" width="3.28515625" style="3" customWidth="1"/>
    <col min="3846" max="3846" width="13" style="3" customWidth="1"/>
    <col min="3847" max="3847" width="4.140625" style="3" customWidth="1"/>
    <col min="3848" max="3848" width="17.85546875" style="3" customWidth="1"/>
    <col min="3849" max="3849" width="12" style="3" customWidth="1"/>
    <col min="3850" max="3850" width="13.140625" style="3" bestFit="1" customWidth="1"/>
    <col min="3851" max="4096" width="9.140625" style="3"/>
    <col min="4097" max="4097" width="3.28515625" style="3" customWidth="1"/>
    <col min="4098" max="4098" width="41.28515625" style="3" customWidth="1"/>
    <col min="4099" max="4099" width="5.5703125" style="3" customWidth="1"/>
    <col min="4100" max="4100" width="4" style="3" customWidth="1"/>
    <col min="4101" max="4101" width="3.28515625" style="3" customWidth="1"/>
    <col min="4102" max="4102" width="13" style="3" customWidth="1"/>
    <col min="4103" max="4103" width="4.140625" style="3" customWidth="1"/>
    <col min="4104" max="4104" width="17.85546875" style="3" customWidth="1"/>
    <col min="4105" max="4105" width="12" style="3" customWidth="1"/>
    <col min="4106" max="4106" width="13.140625" style="3" bestFit="1" customWidth="1"/>
    <col min="4107" max="4352" width="9.140625" style="3"/>
    <col min="4353" max="4353" width="3.28515625" style="3" customWidth="1"/>
    <col min="4354" max="4354" width="41.28515625" style="3" customWidth="1"/>
    <col min="4355" max="4355" width="5.5703125" style="3" customWidth="1"/>
    <col min="4356" max="4356" width="4" style="3" customWidth="1"/>
    <col min="4357" max="4357" width="3.28515625" style="3" customWidth="1"/>
    <col min="4358" max="4358" width="13" style="3" customWidth="1"/>
    <col min="4359" max="4359" width="4.140625" style="3" customWidth="1"/>
    <col min="4360" max="4360" width="17.85546875" style="3" customWidth="1"/>
    <col min="4361" max="4361" width="12" style="3" customWidth="1"/>
    <col min="4362" max="4362" width="13.140625" style="3" bestFit="1" customWidth="1"/>
    <col min="4363" max="4608" width="9.140625" style="3"/>
    <col min="4609" max="4609" width="3.28515625" style="3" customWidth="1"/>
    <col min="4610" max="4610" width="41.28515625" style="3" customWidth="1"/>
    <col min="4611" max="4611" width="5.5703125" style="3" customWidth="1"/>
    <col min="4612" max="4612" width="4" style="3" customWidth="1"/>
    <col min="4613" max="4613" width="3.28515625" style="3" customWidth="1"/>
    <col min="4614" max="4614" width="13" style="3" customWidth="1"/>
    <col min="4615" max="4615" width="4.140625" style="3" customWidth="1"/>
    <col min="4616" max="4616" width="17.85546875" style="3" customWidth="1"/>
    <col min="4617" max="4617" width="12" style="3" customWidth="1"/>
    <col min="4618" max="4618" width="13.140625" style="3" bestFit="1" customWidth="1"/>
    <col min="4619" max="4864" width="9.140625" style="3"/>
    <col min="4865" max="4865" width="3.28515625" style="3" customWidth="1"/>
    <col min="4866" max="4866" width="41.28515625" style="3" customWidth="1"/>
    <col min="4867" max="4867" width="5.5703125" style="3" customWidth="1"/>
    <col min="4868" max="4868" width="4" style="3" customWidth="1"/>
    <col min="4869" max="4869" width="3.28515625" style="3" customWidth="1"/>
    <col min="4870" max="4870" width="13" style="3" customWidth="1"/>
    <col min="4871" max="4871" width="4.140625" style="3" customWidth="1"/>
    <col min="4872" max="4872" width="17.85546875" style="3" customWidth="1"/>
    <col min="4873" max="4873" width="12" style="3" customWidth="1"/>
    <col min="4874" max="4874" width="13.140625" style="3" bestFit="1" customWidth="1"/>
    <col min="4875" max="5120" width="9.140625" style="3"/>
    <col min="5121" max="5121" width="3.28515625" style="3" customWidth="1"/>
    <col min="5122" max="5122" width="41.28515625" style="3" customWidth="1"/>
    <col min="5123" max="5123" width="5.5703125" style="3" customWidth="1"/>
    <col min="5124" max="5124" width="4" style="3" customWidth="1"/>
    <col min="5125" max="5125" width="3.28515625" style="3" customWidth="1"/>
    <col min="5126" max="5126" width="13" style="3" customWidth="1"/>
    <col min="5127" max="5127" width="4.140625" style="3" customWidth="1"/>
    <col min="5128" max="5128" width="17.85546875" style="3" customWidth="1"/>
    <col min="5129" max="5129" width="12" style="3" customWidth="1"/>
    <col min="5130" max="5130" width="13.140625" style="3" bestFit="1" customWidth="1"/>
    <col min="5131" max="5376" width="9.140625" style="3"/>
    <col min="5377" max="5377" width="3.28515625" style="3" customWidth="1"/>
    <col min="5378" max="5378" width="41.28515625" style="3" customWidth="1"/>
    <col min="5379" max="5379" width="5.5703125" style="3" customWidth="1"/>
    <col min="5380" max="5380" width="4" style="3" customWidth="1"/>
    <col min="5381" max="5381" width="3.28515625" style="3" customWidth="1"/>
    <col min="5382" max="5382" width="13" style="3" customWidth="1"/>
    <col min="5383" max="5383" width="4.140625" style="3" customWidth="1"/>
    <col min="5384" max="5384" width="17.85546875" style="3" customWidth="1"/>
    <col min="5385" max="5385" width="12" style="3" customWidth="1"/>
    <col min="5386" max="5386" width="13.140625" style="3" bestFit="1" customWidth="1"/>
    <col min="5387" max="5632" width="9.140625" style="3"/>
    <col min="5633" max="5633" width="3.28515625" style="3" customWidth="1"/>
    <col min="5634" max="5634" width="41.28515625" style="3" customWidth="1"/>
    <col min="5635" max="5635" width="5.5703125" style="3" customWidth="1"/>
    <col min="5636" max="5636" width="4" style="3" customWidth="1"/>
    <col min="5637" max="5637" width="3.28515625" style="3" customWidth="1"/>
    <col min="5638" max="5638" width="13" style="3" customWidth="1"/>
    <col min="5639" max="5639" width="4.140625" style="3" customWidth="1"/>
    <col min="5640" max="5640" width="17.85546875" style="3" customWidth="1"/>
    <col min="5641" max="5641" width="12" style="3" customWidth="1"/>
    <col min="5642" max="5642" width="13.140625" style="3" bestFit="1" customWidth="1"/>
    <col min="5643" max="5888" width="9.140625" style="3"/>
    <col min="5889" max="5889" width="3.28515625" style="3" customWidth="1"/>
    <col min="5890" max="5890" width="41.28515625" style="3" customWidth="1"/>
    <col min="5891" max="5891" width="5.5703125" style="3" customWidth="1"/>
    <col min="5892" max="5892" width="4" style="3" customWidth="1"/>
    <col min="5893" max="5893" width="3.28515625" style="3" customWidth="1"/>
    <col min="5894" max="5894" width="13" style="3" customWidth="1"/>
    <col min="5895" max="5895" width="4.140625" style="3" customWidth="1"/>
    <col min="5896" max="5896" width="17.85546875" style="3" customWidth="1"/>
    <col min="5897" max="5897" width="12" style="3" customWidth="1"/>
    <col min="5898" max="5898" width="13.140625" style="3" bestFit="1" customWidth="1"/>
    <col min="5899" max="6144" width="9.140625" style="3"/>
    <col min="6145" max="6145" width="3.28515625" style="3" customWidth="1"/>
    <col min="6146" max="6146" width="41.28515625" style="3" customWidth="1"/>
    <col min="6147" max="6147" width="5.5703125" style="3" customWidth="1"/>
    <col min="6148" max="6148" width="4" style="3" customWidth="1"/>
    <col min="6149" max="6149" width="3.28515625" style="3" customWidth="1"/>
    <col min="6150" max="6150" width="13" style="3" customWidth="1"/>
    <col min="6151" max="6151" width="4.140625" style="3" customWidth="1"/>
    <col min="6152" max="6152" width="17.85546875" style="3" customWidth="1"/>
    <col min="6153" max="6153" width="12" style="3" customWidth="1"/>
    <col min="6154" max="6154" width="13.140625" style="3" bestFit="1" customWidth="1"/>
    <col min="6155" max="6400" width="9.140625" style="3"/>
    <col min="6401" max="6401" width="3.28515625" style="3" customWidth="1"/>
    <col min="6402" max="6402" width="41.28515625" style="3" customWidth="1"/>
    <col min="6403" max="6403" width="5.5703125" style="3" customWidth="1"/>
    <col min="6404" max="6404" width="4" style="3" customWidth="1"/>
    <col min="6405" max="6405" width="3.28515625" style="3" customWidth="1"/>
    <col min="6406" max="6406" width="13" style="3" customWidth="1"/>
    <col min="6407" max="6407" width="4.140625" style="3" customWidth="1"/>
    <col min="6408" max="6408" width="17.85546875" style="3" customWidth="1"/>
    <col min="6409" max="6409" width="12" style="3" customWidth="1"/>
    <col min="6410" max="6410" width="13.140625" style="3" bestFit="1" customWidth="1"/>
    <col min="6411" max="6656" width="9.140625" style="3"/>
    <col min="6657" max="6657" width="3.28515625" style="3" customWidth="1"/>
    <col min="6658" max="6658" width="41.28515625" style="3" customWidth="1"/>
    <col min="6659" max="6659" width="5.5703125" style="3" customWidth="1"/>
    <col min="6660" max="6660" width="4" style="3" customWidth="1"/>
    <col min="6661" max="6661" width="3.28515625" style="3" customWidth="1"/>
    <col min="6662" max="6662" width="13" style="3" customWidth="1"/>
    <col min="6663" max="6663" width="4.140625" style="3" customWidth="1"/>
    <col min="6664" max="6664" width="17.85546875" style="3" customWidth="1"/>
    <col min="6665" max="6665" width="12" style="3" customWidth="1"/>
    <col min="6666" max="6666" width="13.140625" style="3" bestFit="1" customWidth="1"/>
    <col min="6667" max="6912" width="9.140625" style="3"/>
    <col min="6913" max="6913" width="3.28515625" style="3" customWidth="1"/>
    <col min="6914" max="6914" width="41.28515625" style="3" customWidth="1"/>
    <col min="6915" max="6915" width="5.5703125" style="3" customWidth="1"/>
    <col min="6916" max="6916" width="4" style="3" customWidth="1"/>
    <col min="6917" max="6917" width="3.28515625" style="3" customWidth="1"/>
    <col min="6918" max="6918" width="13" style="3" customWidth="1"/>
    <col min="6919" max="6919" width="4.140625" style="3" customWidth="1"/>
    <col min="6920" max="6920" width="17.85546875" style="3" customWidth="1"/>
    <col min="6921" max="6921" width="12" style="3" customWidth="1"/>
    <col min="6922" max="6922" width="13.140625" style="3" bestFit="1" customWidth="1"/>
    <col min="6923" max="7168" width="9.140625" style="3"/>
    <col min="7169" max="7169" width="3.28515625" style="3" customWidth="1"/>
    <col min="7170" max="7170" width="41.28515625" style="3" customWidth="1"/>
    <col min="7171" max="7171" width="5.5703125" style="3" customWidth="1"/>
    <col min="7172" max="7172" width="4" style="3" customWidth="1"/>
    <col min="7173" max="7173" width="3.28515625" style="3" customWidth="1"/>
    <col min="7174" max="7174" width="13" style="3" customWidth="1"/>
    <col min="7175" max="7175" width="4.140625" style="3" customWidth="1"/>
    <col min="7176" max="7176" width="17.85546875" style="3" customWidth="1"/>
    <col min="7177" max="7177" width="12" style="3" customWidth="1"/>
    <col min="7178" max="7178" width="13.140625" style="3" bestFit="1" customWidth="1"/>
    <col min="7179" max="7424" width="9.140625" style="3"/>
    <col min="7425" max="7425" width="3.28515625" style="3" customWidth="1"/>
    <col min="7426" max="7426" width="41.28515625" style="3" customWidth="1"/>
    <col min="7427" max="7427" width="5.5703125" style="3" customWidth="1"/>
    <col min="7428" max="7428" width="4" style="3" customWidth="1"/>
    <col min="7429" max="7429" width="3.28515625" style="3" customWidth="1"/>
    <col min="7430" max="7430" width="13" style="3" customWidth="1"/>
    <col min="7431" max="7431" width="4.140625" style="3" customWidth="1"/>
    <col min="7432" max="7432" width="17.85546875" style="3" customWidth="1"/>
    <col min="7433" max="7433" width="12" style="3" customWidth="1"/>
    <col min="7434" max="7434" width="13.140625" style="3" bestFit="1" customWidth="1"/>
    <col min="7435" max="7680" width="9.140625" style="3"/>
    <col min="7681" max="7681" width="3.28515625" style="3" customWidth="1"/>
    <col min="7682" max="7682" width="41.28515625" style="3" customWidth="1"/>
    <col min="7683" max="7683" width="5.5703125" style="3" customWidth="1"/>
    <col min="7684" max="7684" width="4" style="3" customWidth="1"/>
    <col min="7685" max="7685" width="3.28515625" style="3" customWidth="1"/>
    <col min="7686" max="7686" width="13" style="3" customWidth="1"/>
    <col min="7687" max="7687" width="4.140625" style="3" customWidth="1"/>
    <col min="7688" max="7688" width="17.85546875" style="3" customWidth="1"/>
    <col min="7689" max="7689" width="12" style="3" customWidth="1"/>
    <col min="7690" max="7690" width="13.140625" style="3" bestFit="1" customWidth="1"/>
    <col min="7691" max="7936" width="9.140625" style="3"/>
    <col min="7937" max="7937" width="3.28515625" style="3" customWidth="1"/>
    <col min="7938" max="7938" width="41.28515625" style="3" customWidth="1"/>
    <col min="7939" max="7939" width="5.5703125" style="3" customWidth="1"/>
    <col min="7940" max="7940" width="4" style="3" customWidth="1"/>
    <col min="7941" max="7941" width="3.28515625" style="3" customWidth="1"/>
    <col min="7942" max="7942" width="13" style="3" customWidth="1"/>
    <col min="7943" max="7943" width="4.140625" style="3" customWidth="1"/>
    <col min="7944" max="7944" width="17.85546875" style="3" customWidth="1"/>
    <col min="7945" max="7945" width="12" style="3" customWidth="1"/>
    <col min="7946" max="7946" width="13.140625" style="3" bestFit="1" customWidth="1"/>
    <col min="7947" max="8192" width="9.140625" style="3"/>
    <col min="8193" max="8193" width="3.28515625" style="3" customWidth="1"/>
    <col min="8194" max="8194" width="41.28515625" style="3" customWidth="1"/>
    <col min="8195" max="8195" width="5.5703125" style="3" customWidth="1"/>
    <col min="8196" max="8196" width="4" style="3" customWidth="1"/>
    <col min="8197" max="8197" width="3.28515625" style="3" customWidth="1"/>
    <col min="8198" max="8198" width="13" style="3" customWidth="1"/>
    <col min="8199" max="8199" width="4.140625" style="3" customWidth="1"/>
    <col min="8200" max="8200" width="17.85546875" style="3" customWidth="1"/>
    <col min="8201" max="8201" width="12" style="3" customWidth="1"/>
    <col min="8202" max="8202" width="13.140625" style="3" bestFit="1" customWidth="1"/>
    <col min="8203" max="8448" width="9.140625" style="3"/>
    <col min="8449" max="8449" width="3.28515625" style="3" customWidth="1"/>
    <col min="8450" max="8450" width="41.28515625" style="3" customWidth="1"/>
    <col min="8451" max="8451" width="5.5703125" style="3" customWidth="1"/>
    <col min="8452" max="8452" width="4" style="3" customWidth="1"/>
    <col min="8453" max="8453" width="3.28515625" style="3" customWidth="1"/>
    <col min="8454" max="8454" width="13" style="3" customWidth="1"/>
    <col min="8455" max="8455" width="4.140625" style="3" customWidth="1"/>
    <col min="8456" max="8456" width="17.85546875" style="3" customWidth="1"/>
    <col min="8457" max="8457" width="12" style="3" customWidth="1"/>
    <col min="8458" max="8458" width="13.140625" style="3" bestFit="1" customWidth="1"/>
    <col min="8459" max="8704" width="9.140625" style="3"/>
    <col min="8705" max="8705" width="3.28515625" style="3" customWidth="1"/>
    <col min="8706" max="8706" width="41.28515625" style="3" customWidth="1"/>
    <col min="8707" max="8707" width="5.5703125" style="3" customWidth="1"/>
    <col min="8708" max="8708" width="4" style="3" customWidth="1"/>
    <col min="8709" max="8709" width="3.28515625" style="3" customWidth="1"/>
    <col min="8710" max="8710" width="13" style="3" customWidth="1"/>
    <col min="8711" max="8711" width="4.140625" style="3" customWidth="1"/>
    <col min="8712" max="8712" width="17.85546875" style="3" customWidth="1"/>
    <col min="8713" max="8713" width="12" style="3" customWidth="1"/>
    <col min="8714" max="8714" width="13.140625" style="3" bestFit="1" customWidth="1"/>
    <col min="8715" max="8960" width="9.140625" style="3"/>
    <col min="8961" max="8961" width="3.28515625" style="3" customWidth="1"/>
    <col min="8962" max="8962" width="41.28515625" style="3" customWidth="1"/>
    <col min="8963" max="8963" width="5.5703125" style="3" customWidth="1"/>
    <col min="8964" max="8964" width="4" style="3" customWidth="1"/>
    <col min="8965" max="8965" width="3.28515625" style="3" customWidth="1"/>
    <col min="8966" max="8966" width="13" style="3" customWidth="1"/>
    <col min="8967" max="8967" width="4.140625" style="3" customWidth="1"/>
    <col min="8968" max="8968" width="17.85546875" style="3" customWidth="1"/>
    <col min="8969" max="8969" width="12" style="3" customWidth="1"/>
    <col min="8970" max="8970" width="13.140625" style="3" bestFit="1" customWidth="1"/>
    <col min="8971" max="9216" width="9.140625" style="3"/>
    <col min="9217" max="9217" width="3.28515625" style="3" customWidth="1"/>
    <col min="9218" max="9218" width="41.28515625" style="3" customWidth="1"/>
    <col min="9219" max="9219" width="5.5703125" style="3" customWidth="1"/>
    <col min="9220" max="9220" width="4" style="3" customWidth="1"/>
    <col min="9221" max="9221" width="3.28515625" style="3" customWidth="1"/>
    <col min="9222" max="9222" width="13" style="3" customWidth="1"/>
    <col min="9223" max="9223" width="4.140625" style="3" customWidth="1"/>
    <col min="9224" max="9224" width="17.85546875" style="3" customWidth="1"/>
    <col min="9225" max="9225" width="12" style="3" customWidth="1"/>
    <col min="9226" max="9226" width="13.140625" style="3" bestFit="1" customWidth="1"/>
    <col min="9227" max="9472" width="9.140625" style="3"/>
    <col min="9473" max="9473" width="3.28515625" style="3" customWidth="1"/>
    <col min="9474" max="9474" width="41.28515625" style="3" customWidth="1"/>
    <col min="9475" max="9475" width="5.5703125" style="3" customWidth="1"/>
    <col min="9476" max="9476" width="4" style="3" customWidth="1"/>
    <col min="9477" max="9477" width="3.28515625" style="3" customWidth="1"/>
    <col min="9478" max="9478" width="13" style="3" customWidth="1"/>
    <col min="9479" max="9479" width="4.140625" style="3" customWidth="1"/>
    <col min="9480" max="9480" width="17.85546875" style="3" customWidth="1"/>
    <col min="9481" max="9481" width="12" style="3" customWidth="1"/>
    <col min="9482" max="9482" width="13.140625" style="3" bestFit="1" customWidth="1"/>
    <col min="9483" max="9728" width="9.140625" style="3"/>
    <col min="9729" max="9729" width="3.28515625" style="3" customWidth="1"/>
    <col min="9730" max="9730" width="41.28515625" style="3" customWidth="1"/>
    <col min="9731" max="9731" width="5.5703125" style="3" customWidth="1"/>
    <col min="9732" max="9732" width="4" style="3" customWidth="1"/>
    <col min="9733" max="9733" width="3.28515625" style="3" customWidth="1"/>
    <col min="9734" max="9734" width="13" style="3" customWidth="1"/>
    <col min="9735" max="9735" width="4.140625" style="3" customWidth="1"/>
    <col min="9736" max="9736" width="17.85546875" style="3" customWidth="1"/>
    <col min="9737" max="9737" width="12" style="3" customWidth="1"/>
    <col min="9738" max="9738" width="13.140625" style="3" bestFit="1" customWidth="1"/>
    <col min="9739" max="9984" width="9.140625" style="3"/>
    <col min="9985" max="9985" width="3.28515625" style="3" customWidth="1"/>
    <col min="9986" max="9986" width="41.28515625" style="3" customWidth="1"/>
    <col min="9987" max="9987" width="5.5703125" style="3" customWidth="1"/>
    <col min="9988" max="9988" width="4" style="3" customWidth="1"/>
    <col min="9989" max="9989" width="3.28515625" style="3" customWidth="1"/>
    <col min="9990" max="9990" width="13" style="3" customWidth="1"/>
    <col min="9991" max="9991" width="4.140625" style="3" customWidth="1"/>
    <col min="9992" max="9992" width="17.85546875" style="3" customWidth="1"/>
    <col min="9993" max="9993" width="12" style="3" customWidth="1"/>
    <col min="9994" max="9994" width="13.140625" style="3" bestFit="1" customWidth="1"/>
    <col min="9995" max="10240" width="9.140625" style="3"/>
    <col min="10241" max="10241" width="3.28515625" style="3" customWidth="1"/>
    <col min="10242" max="10242" width="41.28515625" style="3" customWidth="1"/>
    <col min="10243" max="10243" width="5.5703125" style="3" customWidth="1"/>
    <col min="10244" max="10244" width="4" style="3" customWidth="1"/>
    <col min="10245" max="10245" width="3.28515625" style="3" customWidth="1"/>
    <col min="10246" max="10246" width="13" style="3" customWidth="1"/>
    <col min="10247" max="10247" width="4.140625" style="3" customWidth="1"/>
    <col min="10248" max="10248" width="17.85546875" style="3" customWidth="1"/>
    <col min="10249" max="10249" width="12" style="3" customWidth="1"/>
    <col min="10250" max="10250" width="13.140625" style="3" bestFit="1" customWidth="1"/>
    <col min="10251" max="10496" width="9.140625" style="3"/>
    <col min="10497" max="10497" width="3.28515625" style="3" customWidth="1"/>
    <col min="10498" max="10498" width="41.28515625" style="3" customWidth="1"/>
    <col min="10499" max="10499" width="5.5703125" style="3" customWidth="1"/>
    <col min="10500" max="10500" width="4" style="3" customWidth="1"/>
    <col min="10501" max="10501" width="3.28515625" style="3" customWidth="1"/>
    <col min="10502" max="10502" width="13" style="3" customWidth="1"/>
    <col min="10503" max="10503" width="4.140625" style="3" customWidth="1"/>
    <col min="10504" max="10504" width="17.85546875" style="3" customWidth="1"/>
    <col min="10505" max="10505" width="12" style="3" customWidth="1"/>
    <col min="10506" max="10506" width="13.140625" style="3" bestFit="1" customWidth="1"/>
    <col min="10507" max="10752" width="9.140625" style="3"/>
    <col min="10753" max="10753" width="3.28515625" style="3" customWidth="1"/>
    <col min="10754" max="10754" width="41.28515625" style="3" customWidth="1"/>
    <col min="10755" max="10755" width="5.5703125" style="3" customWidth="1"/>
    <col min="10756" max="10756" width="4" style="3" customWidth="1"/>
    <col min="10757" max="10757" width="3.28515625" style="3" customWidth="1"/>
    <col min="10758" max="10758" width="13" style="3" customWidth="1"/>
    <col min="10759" max="10759" width="4.140625" style="3" customWidth="1"/>
    <col min="10760" max="10760" width="17.85546875" style="3" customWidth="1"/>
    <col min="10761" max="10761" width="12" style="3" customWidth="1"/>
    <col min="10762" max="10762" width="13.140625" style="3" bestFit="1" customWidth="1"/>
    <col min="10763" max="11008" width="9.140625" style="3"/>
    <col min="11009" max="11009" width="3.28515625" style="3" customWidth="1"/>
    <col min="11010" max="11010" width="41.28515625" style="3" customWidth="1"/>
    <col min="11011" max="11011" width="5.5703125" style="3" customWidth="1"/>
    <col min="11012" max="11012" width="4" style="3" customWidth="1"/>
    <col min="11013" max="11013" width="3.28515625" style="3" customWidth="1"/>
    <col min="11014" max="11014" width="13" style="3" customWidth="1"/>
    <col min="11015" max="11015" width="4.140625" style="3" customWidth="1"/>
    <col min="11016" max="11016" width="17.85546875" style="3" customWidth="1"/>
    <col min="11017" max="11017" width="12" style="3" customWidth="1"/>
    <col min="11018" max="11018" width="13.140625" style="3" bestFit="1" customWidth="1"/>
    <col min="11019" max="11264" width="9.140625" style="3"/>
    <col min="11265" max="11265" width="3.28515625" style="3" customWidth="1"/>
    <col min="11266" max="11266" width="41.28515625" style="3" customWidth="1"/>
    <col min="11267" max="11267" width="5.5703125" style="3" customWidth="1"/>
    <col min="11268" max="11268" width="4" style="3" customWidth="1"/>
    <col min="11269" max="11269" width="3.28515625" style="3" customWidth="1"/>
    <col min="11270" max="11270" width="13" style="3" customWidth="1"/>
    <col min="11271" max="11271" width="4.140625" style="3" customWidth="1"/>
    <col min="11272" max="11272" width="17.85546875" style="3" customWidth="1"/>
    <col min="11273" max="11273" width="12" style="3" customWidth="1"/>
    <col min="11274" max="11274" width="13.140625" style="3" bestFit="1" customWidth="1"/>
    <col min="11275" max="11520" width="9.140625" style="3"/>
    <col min="11521" max="11521" width="3.28515625" style="3" customWidth="1"/>
    <col min="11522" max="11522" width="41.28515625" style="3" customWidth="1"/>
    <col min="11523" max="11523" width="5.5703125" style="3" customWidth="1"/>
    <col min="11524" max="11524" width="4" style="3" customWidth="1"/>
    <col min="11525" max="11525" width="3.28515625" style="3" customWidth="1"/>
    <col min="11526" max="11526" width="13" style="3" customWidth="1"/>
    <col min="11527" max="11527" width="4.140625" style="3" customWidth="1"/>
    <col min="11528" max="11528" width="17.85546875" style="3" customWidth="1"/>
    <col min="11529" max="11529" width="12" style="3" customWidth="1"/>
    <col min="11530" max="11530" width="13.140625" style="3" bestFit="1" customWidth="1"/>
    <col min="11531" max="11776" width="9.140625" style="3"/>
    <col min="11777" max="11777" width="3.28515625" style="3" customWidth="1"/>
    <col min="11778" max="11778" width="41.28515625" style="3" customWidth="1"/>
    <col min="11779" max="11779" width="5.5703125" style="3" customWidth="1"/>
    <col min="11780" max="11780" width="4" style="3" customWidth="1"/>
    <col min="11781" max="11781" width="3.28515625" style="3" customWidth="1"/>
    <col min="11782" max="11782" width="13" style="3" customWidth="1"/>
    <col min="11783" max="11783" width="4.140625" style="3" customWidth="1"/>
    <col min="11784" max="11784" width="17.85546875" style="3" customWidth="1"/>
    <col min="11785" max="11785" width="12" style="3" customWidth="1"/>
    <col min="11786" max="11786" width="13.140625" style="3" bestFit="1" customWidth="1"/>
    <col min="11787" max="12032" width="9.140625" style="3"/>
    <col min="12033" max="12033" width="3.28515625" style="3" customWidth="1"/>
    <col min="12034" max="12034" width="41.28515625" style="3" customWidth="1"/>
    <col min="12035" max="12035" width="5.5703125" style="3" customWidth="1"/>
    <col min="12036" max="12036" width="4" style="3" customWidth="1"/>
    <col min="12037" max="12037" width="3.28515625" style="3" customWidth="1"/>
    <col min="12038" max="12038" width="13" style="3" customWidth="1"/>
    <col min="12039" max="12039" width="4.140625" style="3" customWidth="1"/>
    <col min="12040" max="12040" width="17.85546875" style="3" customWidth="1"/>
    <col min="12041" max="12041" width="12" style="3" customWidth="1"/>
    <col min="12042" max="12042" width="13.140625" style="3" bestFit="1" customWidth="1"/>
    <col min="12043" max="12288" width="9.140625" style="3"/>
    <col min="12289" max="12289" width="3.28515625" style="3" customWidth="1"/>
    <col min="12290" max="12290" width="41.28515625" style="3" customWidth="1"/>
    <col min="12291" max="12291" width="5.5703125" style="3" customWidth="1"/>
    <col min="12292" max="12292" width="4" style="3" customWidth="1"/>
    <col min="12293" max="12293" width="3.28515625" style="3" customWidth="1"/>
    <col min="12294" max="12294" width="13" style="3" customWidth="1"/>
    <col min="12295" max="12295" width="4.140625" style="3" customWidth="1"/>
    <col min="12296" max="12296" width="17.85546875" style="3" customWidth="1"/>
    <col min="12297" max="12297" width="12" style="3" customWidth="1"/>
    <col min="12298" max="12298" width="13.140625" style="3" bestFit="1" customWidth="1"/>
    <col min="12299" max="12544" width="9.140625" style="3"/>
    <col min="12545" max="12545" width="3.28515625" style="3" customWidth="1"/>
    <col min="12546" max="12546" width="41.28515625" style="3" customWidth="1"/>
    <col min="12547" max="12547" width="5.5703125" style="3" customWidth="1"/>
    <col min="12548" max="12548" width="4" style="3" customWidth="1"/>
    <col min="12549" max="12549" width="3.28515625" style="3" customWidth="1"/>
    <col min="12550" max="12550" width="13" style="3" customWidth="1"/>
    <col min="12551" max="12551" width="4.140625" style="3" customWidth="1"/>
    <col min="12552" max="12552" width="17.85546875" style="3" customWidth="1"/>
    <col min="12553" max="12553" width="12" style="3" customWidth="1"/>
    <col min="12554" max="12554" width="13.140625" style="3" bestFit="1" customWidth="1"/>
    <col min="12555" max="12800" width="9.140625" style="3"/>
    <col min="12801" max="12801" width="3.28515625" style="3" customWidth="1"/>
    <col min="12802" max="12802" width="41.28515625" style="3" customWidth="1"/>
    <col min="12803" max="12803" width="5.5703125" style="3" customWidth="1"/>
    <col min="12804" max="12804" width="4" style="3" customWidth="1"/>
    <col min="12805" max="12805" width="3.28515625" style="3" customWidth="1"/>
    <col min="12806" max="12806" width="13" style="3" customWidth="1"/>
    <col min="12807" max="12807" width="4.140625" style="3" customWidth="1"/>
    <col min="12808" max="12808" width="17.85546875" style="3" customWidth="1"/>
    <col min="12809" max="12809" width="12" style="3" customWidth="1"/>
    <col min="12810" max="12810" width="13.140625" style="3" bestFit="1" customWidth="1"/>
    <col min="12811" max="13056" width="9.140625" style="3"/>
    <col min="13057" max="13057" width="3.28515625" style="3" customWidth="1"/>
    <col min="13058" max="13058" width="41.28515625" style="3" customWidth="1"/>
    <col min="13059" max="13059" width="5.5703125" style="3" customWidth="1"/>
    <col min="13060" max="13060" width="4" style="3" customWidth="1"/>
    <col min="13061" max="13061" width="3.28515625" style="3" customWidth="1"/>
    <col min="13062" max="13062" width="13" style="3" customWidth="1"/>
    <col min="13063" max="13063" width="4.140625" style="3" customWidth="1"/>
    <col min="13064" max="13064" width="17.85546875" style="3" customWidth="1"/>
    <col min="13065" max="13065" width="12" style="3" customWidth="1"/>
    <col min="13066" max="13066" width="13.140625" style="3" bestFit="1" customWidth="1"/>
    <col min="13067" max="13312" width="9.140625" style="3"/>
    <col min="13313" max="13313" width="3.28515625" style="3" customWidth="1"/>
    <col min="13314" max="13314" width="41.28515625" style="3" customWidth="1"/>
    <col min="13315" max="13315" width="5.5703125" style="3" customWidth="1"/>
    <col min="13316" max="13316" width="4" style="3" customWidth="1"/>
    <col min="13317" max="13317" width="3.28515625" style="3" customWidth="1"/>
    <col min="13318" max="13318" width="13" style="3" customWidth="1"/>
    <col min="13319" max="13319" width="4.140625" style="3" customWidth="1"/>
    <col min="13320" max="13320" width="17.85546875" style="3" customWidth="1"/>
    <col min="13321" max="13321" width="12" style="3" customWidth="1"/>
    <col min="13322" max="13322" width="13.140625" style="3" bestFit="1" customWidth="1"/>
    <col min="13323" max="13568" width="9.140625" style="3"/>
    <col min="13569" max="13569" width="3.28515625" style="3" customWidth="1"/>
    <col min="13570" max="13570" width="41.28515625" style="3" customWidth="1"/>
    <col min="13571" max="13571" width="5.5703125" style="3" customWidth="1"/>
    <col min="13572" max="13572" width="4" style="3" customWidth="1"/>
    <col min="13573" max="13573" width="3.28515625" style="3" customWidth="1"/>
    <col min="13574" max="13574" width="13" style="3" customWidth="1"/>
    <col min="13575" max="13575" width="4.140625" style="3" customWidth="1"/>
    <col min="13576" max="13576" width="17.85546875" style="3" customWidth="1"/>
    <col min="13577" max="13577" width="12" style="3" customWidth="1"/>
    <col min="13578" max="13578" width="13.140625" style="3" bestFit="1" customWidth="1"/>
    <col min="13579" max="13824" width="9.140625" style="3"/>
    <col min="13825" max="13825" width="3.28515625" style="3" customWidth="1"/>
    <col min="13826" max="13826" width="41.28515625" style="3" customWidth="1"/>
    <col min="13827" max="13827" width="5.5703125" style="3" customWidth="1"/>
    <col min="13828" max="13828" width="4" style="3" customWidth="1"/>
    <col min="13829" max="13829" width="3.28515625" style="3" customWidth="1"/>
    <col min="13830" max="13830" width="13" style="3" customWidth="1"/>
    <col min="13831" max="13831" width="4.140625" style="3" customWidth="1"/>
    <col min="13832" max="13832" width="17.85546875" style="3" customWidth="1"/>
    <col min="13833" max="13833" width="12" style="3" customWidth="1"/>
    <col min="13834" max="13834" width="13.140625" style="3" bestFit="1" customWidth="1"/>
    <col min="13835" max="14080" width="9.140625" style="3"/>
    <col min="14081" max="14081" width="3.28515625" style="3" customWidth="1"/>
    <col min="14082" max="14082" width="41.28515625" style="3" customWidth="1"/>
    <col min="14083" max="14083" width="5.5703125" style="3" customWidth="1"/>
    <col min="14084" max="14084" width="4" style="3" customWidth="1"/>
    <col min="14085" max="14085" width="3.28515625" style="3" customWidth="1"/>
    <col min="14086" max="14086" width="13" style="3" customWidth="1"/>
    <col min="14087" max="14087" width="4.140625" style="3" customWidth="1"/>
    <col min="14088" max="14088" width="17.85546875" style="3" customWidth="1"/>
    <col min="14089" max="14089" width="12" style="3" customWidth="1"/>
    <col min="14090" max="14090" width="13.140625" style="3" bestFit="1" customWidth="1"/>
    <col min="14091" max="14336" width="9.140625" style="3"/>
    <col min="14337" max="14337" width="3.28515625" style="3" customWidth="1"/>
    <col min="14338" max="14338" width="41.28515625" style="3" customWidth="1"/>
    <col min="14339" max="14339" width="5.5703125" style="3" customWidth="1"/>
    <col min="14340" max="14340" width="4" style="3" customWidth="1"/>
    <col min="14341" max="14341" width="3.28515625" style="3" customWidth="1"/>
    <col min="14342" max="14342" width="13" style="3" customWidth="1"/>
    <col min="14343" max="14343" width="4.140625" style="3" customWidth="1"/>
    <col min="14344" max="14344" width="17.85546875" style="3" customWidth="1"/>
    <col min="14345" max="14345" width="12" style="3" customWidth="1"/>
    <col min="14346" max="14346" width="13.140625" style="3" bestFit="1" customWidth="1"/>
    <col min="14347" max="14592" width="9.140625" style="3"/>
    <col min="14593" max="14593" width="3.28515625" style="3" customWidth="1"/>
    <col min="14594" max="14594" width="41.28515625" style="3" customWidth="1"/>
    <col min="14595" max="14595" width="5.5703125" style="3" customWidth="1"/>
    <col min="14596" max="14596" width="4" style="3" customWidth="1"/>
    <col min="14597" max="14597" width="3.28515625" style="3" customWidth="1"/>
    <col min="14598" max="14598" width="13" style="3" customWidth="1"/>
    <col min="14599" max="14599" width="4.140625" style="3" customWidth="1"/>
    <col min="14600" max="14600" width="17.85546875" style="3" customWidth="1"/>
    <col min="14601" max="14601" width="12" style="3" customWidth="1"/>
    <col min="14602" max="14602" width="13.140625" style="3" bestFit="1" customWidth="1"/>
    <col min="14603" max="14848" width="9.140625" style="3"/>
    <col min="14849" max="14849" width="3.28515625" style="3" customWidth="1"/>
    <col min="14850" max="14850" width="41.28515625" style="3" customWidth="1"/>
    <col min="14851" max="14851" width="5.5703125" style="3" customWidth="1"/>
    <col min="14852" max="14852" width="4" style="3" customWidth="1"/>
    <col min="14853" max="14853" width="3.28515625" style="3" customWidth="1"/>
    <col min="14854" max="14854" width="13" style="3" customWidth="1"/>
    <col min="14855" max="14855" width="4.140625" style="3" customWidth="1"/>
    <col min="14856" max="14856" width="17.85546875" style="3" customWidth="1"/>
    <col min="14857" max="14857" width="12" style="3" customWidth="1"/>
    <col min="14858" max="14858" width="13.140625" style="3" bestFit="1" customWidth="1"/>
    <col min="14859" max="15104" width="9.140625" style="3"/>
    <col min="15105" max="15105" width="3.28515625" style="3" customWidth="1"/>
    <col min="15106" max="15106" width="41.28515625" style="3" customWidth="1"/>
    <col min="15107" max="15107" width="5.5703125" style="3" customWidth="1"/>
    <col min="15108" max="15108" width="4" style="3" customWidth="1"/>
    <col min="15109" max="15109" width="3.28515625" style="3" customWidth="1"/>
    <col min="15110" max="15110" width="13" style="3" customWidth="1"/>
    <col min="15111" max="15111" width="4.140625" style="3" customWidth="1"/>
    <col min="15112" max="15112" width="17.85546875" style="3" customWidth="1"/>
    <col min="15113" max="15113" width="12" style="3" customWidth="1"/>
    <col min="15114" max="15114" width="13.140625" style="3" bestFit="1" customWidth="1"/>
    <col min="15115" max="15360" width="9.140625" style="3"/>
    <col min="15361" max="15361" width="3.28515625" style="3" customWidth="1"/>
    <col min="15362" max="15362" width="41.28515625" style="3" customWidth="1"/>
    <col min="15363" max="15363" width="5.5703125" style="3" customWidth="1"/>
    <col min="15364" max="15364" width="4" style="3" customWidth="1"/>
    <col min="15365" max="15365" width="3.28515625" style="3" customWidth="1"/>
    <col min="15366" max="15366" width="13" style="3" customWidth="1"/>
    <col min="15367" max="15367" width="4.140625" style="3" customWidth="1"/>
    <col min="15368" max="15368" width="17.85546875" style="3" customWidth="1"/>
    <col min="15369" max="15369" width="12" style="3" customWidth="1"/>
    <col min="15370" max="15370" width="13.140625" style="3" bestFit="1" customWidth="1"/>
    <col min="15371" max="15616" width="9.140625" style="3"/>
    <col min="15617" max="15617" width="3.28515625" style="3" customWidth="1"/>
    <col min="15618" max="15618" width="41.28515625" style="3" customWidth="1"/>
    <col min="15619" max="15619" width="5.5703125" style="3" customWidth="1"/>
    <col min="15620" max="15620" width="4" style="3" customWidth="1"/>
    <col min="15621" max="15621" width="3.28515625" style="3" customWidth="1"/>
    <col min="15622" max="15622" width="13" style="3" customWidth="1"/>
    <col min="15623" max="15623" width="4.140625" style="3" customWidth="1"/>
    <col min="15624" max="15624" width="17.85546875" style="3" customWidth="1"/>
    <col min="15625" max="15625" width="12" style="3" customWidth="1"/>
    <col min="15626" max="15626" width="13.140625" style="3" bestFit="1" customWidth="1"/>
    <col min="15627" max="15872" width="9.140625" style="3"/>
    <col min="15873" max="15873" width="3.28515625" style="3" customWidth="1"/>
    <col min="15874" max="15874" width="41.28515625" style="3" customWidth="1"/>
    <col min="15875" max="15875" width="5.5703125" style="3" customWidth="1"/>
    <col min="15876" max="15876" width="4" style="3" customWidth="1"/>
    <col min="15877" max="15877" width="3.28515625" style="3" customWidth="1"/>
    <col min="15878" max="15878" width="13" style="3" customWidth="1"/>
    <col min="15879" max="15879" width="4.140625" style="3" customWidth="1"/>
    <col min="15880" max="15880" width="17.85546875" style="3" customWidth="1"/>
    <col min="15881" max="15881" width="12" style="3" customWidth="1"/>
    <col min="15882" max="15882" width="13.140625" style="3" bestFit="1" customWidth="1"/>
    <col min="15883" max="16128" width="9.140625" style="3"/>
    <col min="16129" max="16129" width="3.28515625" style="3" customWidth="1"/>
    <col min="16130" max="16130" width="41.28515625" style="3" customWidth="1"/>
    <col min="16131" max="16131" width="5.5703125" style="3" customWidth="1"/>
    <col min="16132" max="16132" width="4" style="3" customWidth="1"/>
    <col min="16133" max="16133" width="3.28515625" style="3" customWidth="1"/>
    <col min="16134" max="16134" width="13" style="3" customWidth="1"/>
    <col min="16135" max="16135" width="4.140625" style="3" customWidth="1"/>
    <col min="16136" max="16136" width="17.85546875" style="3" customWidth="1"/>
    <col min="16137" max="16137" width="12" style="3" customWidth="1"/>
    <col min="16138" max="16138" width="13.140625" style="3" bestFit="1" customWidth="1"/>
    <col min="16139" max="16384" width="9.140625" style="3"/>
  </cols>
  <sheetData>
    <row r="1" spans="1:12" ht="18.75">
      <c r="B1" s="254" t="s">
        <v>150</v>
      </c>
      <c r="C1" s="254"/>
      <c r="D1" s="254"/>
      <c r="E1" s="254"/>
      <c r="F1" s="254"/>
      <c r="G1" s="254"/>
      <c r="H1" s="254"/>
      <c r="I1" s="254"/>
      <c r="J1" s="254"/>
      <c r="K1" s="2"/>
      <c r="L1" s="2"/>
    </row>
    <row r="2" spans="1:12" ht="52.5" customHeight="1">
      <c r="B2" s="255" t="s">
        <v>419</v>
      </c>
      <c r="C2" s="255"/>
      <c r="D2" s="255"/>
      <c r="E2" s="255"/>
      <c r="F2" s="255"/>
      <c r="G2" s="255"/>
      <c r="H2" s="255"/>
      <c r="I2" s="255"/>
      <c r="J2" s="255"/>
      <c r="K2" s="2"/>
      <c r="L2" s="2"/>
    </row>
    <row r="3" spans="1:12" ht="9" customHeight="1">
      <c r="B3" s="253"/>
      <c r="C3" s="253"/>
      <c r="D3" s="253"/>
      <c r="E3" s="253"/>
      <c r="F3" s="253"/>
      <c r="G3" s="253"/>
      <c r="H3" s="253"/>
      <c r="I3" s="253"/>
      <c r="J3" s="253"/>
      <c r="K3" s="2"/>
      <c r="L3" s="2"/>
    </row>
    <row r="4" spans="1:12" s="4" customFormat="1" ht="15.75" customHeight="1">
      <c r="A4" s="256" t="s">
        <v>420</v>
      </c>
      <c r="B4" s="256"/>
      <c r="C4" s="256"/>
      <c r="D4" s="256"/>
      <c r="E4" s="256"/>
      <c r="F4" s="256"/>
      <c r="G4" s="256"/>
      <c r="H4" s="256"/>
      <c r="I4" s="256"/>
      <c r="J4" s="256"/>
      <c r="K4" s="2"/>
      <c r="L4" s="2"/>
    </row>
    <row r="5" spans="1:12" ht="14.25" customHeight="1">
      <c r="A5" s="5"/>
      <c r="B5" s="5"/>
      <c r="C5" s="6"/>
      <c r="F5" s="1"/>
      <c r="J5" s="6" t="s">
        <v>0</v>
      </c>
    </row>
    <row r="6" spans="1:12" s="10" customFormat="1" ht="37.5" customHeight="1">
      <c r="A6" s="249" t="s">
        <v>152</v>
      </c>
      <c r="B6" s="251" t="s">
        <v>1</v>
      </c>
      <c r="C6" s="251" t="s">
        <v>2</v>
      </c>
      <c r="D6" s="251" t="s">
        <v>3</v>
      </c>
      <c r="E6" s="257" t="s">
        <v>4</v>
      </c>
      <c r="F6" s="257" t="s">
        <v>5</v>
      </c>
      <c r="G6" s="251" t="s">
        <v>421</v>
      </c>
      <c r="H6" s="251" t="s">
        <v>416</v>
      </c>
      <c r="I6" s="251" t="s">
        <v>149</v>
      </c>
      <c r="J6" s="251" t="s">
        <v>172</v>
      </c>
    </row>
    <row r="7" spans="1:12" s="10" customFormat="1" ht="21.75" customHeight="1">
      <c r="A7" s="250"/>
      <c r="B7" s="252"/>
      <c r="C7" s="252"/>
      <c r="D7" s="252"/>
      <c r="E7" s="258"/>
      <c r="F7" s="258"/>
      <c r="G7" s="252"/>
      <c r="H7" s="252"/>
      <c r="I7" s="252"/>
      <c r="J7" s="252"/>
    </row>
    <row r="8" spans="1:12" s="10" customFormat="1" ht="17.25" customHeight="1">
      <c r="A8" s="8">
        <v>1</v>
      </c>
      <c r="B8" s="8">
        <v>2</v>
      </c>
      <c r="C8" s="8">
        <v>3</v>
      </c>
      <c r="D8" s="8">
        <v>4</v>
      </c>
      <c r="E8" s="11" t="s">
        <v>151</v>
      </c>
      <c r="F8" s="11" t="s">
        <v>6</v>
      </c>
      <c r="G8" s="12">
        <v>7</v>
      </c>
      <c r="H8" s="12">
        <v>8</v>
      </c>
      <c r="I8" s="12">
        <v>9</v>
      </c>
      <c r="J8" s="12">
        <v>10</v>
      </c>
    </row>
    <row r="9" spans="1:12" s="10" customFormat="1" ht="1.5" customHeight="1">
      <c r="A9" s="13"/>
      <c r="B9" s="13"/>
      <c r="C9" s="13"/>
      <c r="D9" s="13"/>
      <c r="E9" s="14"/>
      <c r="F9" s="14"/>
      <c r="G9" s="15"/>
      <c r="H9" s="15"/>
      <c r="I9" s="9"/>
      <c r="J9" s="9"/>
    </row>
    <row r="10" spans="1:12" s="22" customFormat="1" ht="16.5" customHeight="1">
      <c r="A10" s="23" t="s">
        <v>7</v>
      </c>
      <c r="B10" s="23"/>
      <c r="C10" s="23"/>
      <c r="D10" s="23"/>
      <c r="E10" s="25"/>
      <c r="F10" s="25"/>
      <c r="G10" s="26">
        <f>G18+G12</f>
        <v>12036463.92</v>
      </c>
      <c r="H10" s="26">
        <f>H12+H18</f>
        <v>11676756.069999998</v>
      </c>
      <c r="I10" s="59">
        <f>H10-G10</f>
        <v>-359707.85000000149</v>
      </c>
      <c r="J10" s="58">
        <f>H10/G10*100</f>
        <v>97.011515571427054</v>
      </c>
    </row>
    <row r="11" spans="1:12" s="22" customFormat="1" ht="19.5" hidden="1" customHeight="1">
      <c r="A11" s="27"/>
      <c r="B11" s="27"/>
      <c r="C11" s="27"/>
      <c r="D11" s="27"/>
      <c r="E11" s="28"/>
      <c r="F11" s="28"/>
      <c r="G11" s="29"/>
      <c r="H11" s="29"/>
      <c r="I11" s="58">
        <f t="shared" ref="I11:I56" si="0">H11-G11</f>
        <v>0</v>
      </c>
      <c r="J11" s="58" t="e">
        <f t="shared" ref="J11:J56" si="1">H11/G11*100</f>
        <v>#DIV/0!</v>
      </c>
    </row>
    <row r="12" spans="1:12" s="22" customFormat="1" ht="35.25" customHeight="1">
      <c r="A12" s="30" t="s">
        <v>8</v>
      </c>
      <c r="B12" s="23">
        <v>991</v>
      </c>
      <c r="C12" s="23"/>
      <c r="D12" s="23"/>
      <c r="E12" s="25"/>
      <c r="F12" s="25"/>
      <c r="G12" s="26">
        <f>G13</f>
        <v>3700</v>
      </c>
      <c r="H12" s="26">
        <f>H13</f>
        <v>3700</v>
      </c>
      <c r="I12" s="60">
        <f t="shared" si="0"/>
        <v>0</v>
      </c>
      <c r="J12" s="58">
        <f t="shared" si="1"/>
        <v>100</v>
      </c>
    </row>
    <row r="13" spans="1:12" s="22" customFormat="1" ht="19.5" customHeight="1">
      <c r="A13" s="30" t="s">
        <v>9</v>
      </c>
      <c r="B13" s="23">
        <v>991</v>
      </c>
      <c r="C13" s="25" t="s">
        <v>10</v>
      </c>
      <c r="D13" s="31" t="s">
        <v>11</v>
      </c>
      <c r="E13" s="25"/>
      <c r="F13" s="25"/>
      <c r="G13" s="26">
        <f>G14</f>
        <v>3700</v>
      </c>
      <c r="H13" s="26">
        <f>H14</f>
        <v>3700</v>
      </c>
      <c r="I13" s="60">
        <f t="shared" si="0"/>
        <v>0</v>
      </c>
      <c r="J13" s="58">
        <f t="shared" si="1"/>
        <v>100</v>
      </c>
    </row>
    <row r="14" spans="1:12" s="22" customFormat="1" ht="45.75" customHeight="1">
      <c r="A14" s="32" t="s">
        <v>16</v>
      </c>
      <c r="B14" s="33">
        <v>991</v>
      </c>
      <c r="C14" s="24" t="s">
        <v>10</v>
      </c>
      <c r="D14" s="34" t="s">
        <v>17</v>
      </c>
      <c r="E14" s="24"/>
      <c r="F14" s="36"/>
      <c r="G14" s="35">
        <f t="shared" ref="G14:H16" si="2">G15</f>
        <v>3700</v>
      </c>
      <c r="H14" s="35">
        <f t="shared" si="2"/>
        <v>3700</v>
      </c>
      <c r="I14" s="60">
        <f t="shared" si="0"/>
        <v>0</v>
      </c>
      <c r="J14" s="58">
        <f t="shared" si="1"/>
        <v>100</v>
      </c>
    </row>
    <row r="15" spans="1:12" s="22" customFormat="1" ht="29.25" customHeight="1">
      <c r="A15" s="32" t="s">
        <v>38</v>
      </c>
      <c r="B15" s="33">
        <v>991</v>
      </c>
      <c r="C15" s="24" t="s">
        <v>10</v>
      </c>
      <c r="D15" s="34" t="s">
        <v>17</v>
      </c>
      <c r="E15" s="24" t="s">
        <v>338</v>
      </c>
      <c r="F15" s="36"/>
      <c r="G15" s="35">
        <f>G16</f>
        <v>3700</v>
      </c>
      <c r="H15" s="35">
        <f>H16</f>
        <v>3700</v>
      </c>
      <c r="I15" s="60">
        <f t="shared" si="0"/>
        <v>0</v>
      </c>
      <c r="J15" s="58">
        <f t="shared" si="1"/>
        <v>100</v>
      </c>
    </row>
    <row r="16" spans="1:12" s="22" customFormat="1" ht="15.75" customHeight="1">
      <c r="A16" s="32" t="s">
        <v>21</v>
      </c>
      <c r="B16" s="33">
        <v>991</v>
      </c>
      <c r="C16" s="24" t="s">
        <v>10</v>
      </c>
      <c r="D16" s="34" t="s">
        <v>17</v>
      </c>
      <c r="E16" s="24" t="s">
        <v>339</v>
      </c>
      <c r="F16" s="36"/>
      <c r="G16" s="35">
        <f t="shared" si="2"/>
        <v>3700</v>
      </c>
      <c r="H16" s="35">
        <f t="shared" si="2"/>
        <v>3700</v>
      </c>
      <c r="I16" s="60">
        <f t="shared" si="0"/>
        <v>0</v>
      </c>
      <c r="J16" s="58">
        <f t="shared" si="1"/>
        <v>100</v>
      </c>
    </row>
    <row r="17" spans="1:11" s="22" customFormat="1" ht="14.25" customHeight="1">
      <c r="A17" s="32" t="s">
        <v>22</v>
      </c>
      <c r="B17" s="33">
        <v>991</v>
      </c>
      <c r="C17" s="24" t="s">
        <v>10</v>
      </c>
      <c r="D17" s="34" t="s">
        <v>17</v>
      </c>
      <c r="E17" s="24" t="s">
        <v>339</v>
      </c>
      <c r="F17" s="36" t="s">
        <v>23</v>
      </c>
      <c r="G17" s="35">
        <v>3700</v>
      </c>
      <c r="H17" s="35">
        <v>3700</v>
      </c>
      <c r="I17" s="60">
        <f t="shared" si="0"/>
        <v>0</v>
      </c>
      <c r="J17" s="58">
        <f t="shared" si="1"/>
        <v>100</v>
      </c>
    </row>
    <row r="18" spans="1:11" s="17" customFormat="1" ht="30.75" customHeight="1">
      <c r="A18" s="30" t="s">
        <v>24</v>
      </c>
      <c r="B18" s="30">
        <v>992</v>
      </c>
      <c r="C18" s="23"/>
      <c r="D18" s="23"/>
      <c r="E18" s="25"/>
      <c r="F18" s="25"/>
      <c r="G18" s="26">
        <f>G19+G51+G60+G84+G109+G153+G177+G183</f>
        <v>12032763.92</v>
      </c>
      <c r="H18" s="26">
        <f>H19+H51+H60+H84+H109+H153+H177+H183</f>
        <v>11673056.069999998</v>
      </c>
      <c r="I18" s="60">
        <f t="shared" si="0"/>
        <v>-359707.85000000149</v>
      </c>
      <c r="J18" s="58">
        <f t="shared" si="1"/>
        <v>97.010596631068935</v>
      </c>
    </row>
    <row r="19" spans="1:11" s="6" customFormat="1" ht="14.25" customHeight="1">
      <c r="A19" s="30" t="s">
        <v>9</v>
      </c>
      <c r="B19" s="30">
        <v>992</v>
      </c>
      <c r="C19" s="25" t="s">
        <v>10</v>
      </c>
      <c r="D19" s="31" t="s">
        <v>11</v>
      </c>
      <c r="E19" s="34"/>
      <c r="F19" s="37"/>
      <c r="G19" s="26">
        <f>G20+G25+G34+G39</f>
        <v>4213661</v>
      </c>
      <c r="H19" s="26">
        <f>H20+H25+H39</f>
        <v>4204726.5999999996</v>
      </c>
      <c r="I19" s="60">
        <f t="shared" si="0"/>
        <v>-8934.4000000003725</v>
      </c>
      <c r="J19" s="58">
        <f t="shared" si="1"/>
        <v>99.787965856769205</v>
      </c>
    </row>
    <row r="20" spans="1:11" s="6" customFormat="1" ht="47.25" customHeight="1">
      <c r="A20" s="32" t="s">
        <v>25</v>
      </c>
      <c r="B20" s="32">
        <v>992</v>
      </c>
      <c r="C20" s="36" t="s">
        <v>10</v>
      </c>
      <c r="D20" s="36" t="s">
        <v>26</v>
      </c>
      <c r="E20" s="36"/>
      <c r="F20" s="36"/>
      <c r="G20" s="35">
        <f t="shared" ref="G20:H23" si="3">G21</f>
        <v>587629</v>
      </c>
      <c r="H20" s="35">
        <f t="shared" si="3"/>
        <v>587628.64</v>
      </c>
      <c r="I20" s="60">
        <f t="shared" si="0"/>
        <v>-0.35999999998603016</v>
      </c>
      <c r="J20" s="58">
        <f t="shared" si="1"/>
        <v>99.99993873685608</v>
      </c>
    </row>
    <row r="21" spans="1:11" s="6" customFormat="1" ht="30.75" customHeight="1">
      <c r="A21" s="32" t="s">
        <v>153</v>
      </c>
      <c r="B21" s="32">
        <v>992</v>
      </c>
      <c r="C21" s="36" t="s">
        <v>10</v>
      </c>
      <c r="D21" s="36" t="s">
        <v>26</v>
      </c>
      <c r="E21" s="24" t="s">
        <v>340</v>
      </c>
      <c r="F21" s="36"/>
      <c r="G21" s="35">
        <f t="shared" si="3"/>
        <v>587629</v>
      </c>
      <c r="H21" s="35">
        <f t="shared" si="3"/>
        <v>587628.64</v>
      </c>
      <c r="I21" s="60">
        <f t="shared" si="0"/>
        <v>-0.35999999998603016</v>
      </c>
      <c r="J21" s="58">
        <f t="shared" si="1"/>
        <v>99.99993873685608</v>
      </c>
    </row>
    <row r="22" spans="1:11" s="6" customFormat="1" ht="29.25" customHeight="1">
      <c r="A22" s="32" t="s">
        <v>155</v>
      </c>
      <c r="B22" s="32">
        <v>992</v>
      </c>
      <c r="C22" s="36" t="s">
        <v>10</v>
      </c>
      <c r="D22" s="36" t="s">
        <v>26</v>
      </c>
      <c r="E22" s="24" t="s">
        <v>341</v>
      </c>
      <c r="F22" s="36"/>
      <c r="G22" s="35">
        <f t="shared" si="3"/>
        <v>587629</v>
      </c>
      <c r="H22" s="35">
        <f t="shared" si="3"/>
        <v>587628.64</v>
      </c>
      <c r="I22" s="60">
        <f t="shared" si="0"/>
        <v>-0.35999999998603016</v>
      </c>
      <c r="J22" s="58">
        <f t="shared" si="1"/>
        <v>99.99993873685608</v>
      </c>
    </row>
    <row r="23" spans="1:11" s="6" customFormat="1" ht="33" customHeight="1">
      <c r="A23" s="32" t="s">
        <v>13</v>
      </c>
      <c r="B23" s="32">
        <v>992</v>
      </c>
      <c r="C23" s="36" t="s">
        <v>10</v>
      </c>
      <c r="D23" s="36" t="s">
        <v>26</v>
      </c>
      <c r="E23" s="24" t="s">
        <v>342</v>
      </c>
      <c r="F23" s="36"/>
      <c r="G23" s="35">
        <f t="shared" si="3"/>
        <v>587629</v>
      </c>
      <c r="H23" s="35">
        <f t="shared" si="3"/>
        <v>587628.64</v>
      </c>
      <c r="I23" s="60">
        <f t="shared" si="0"/>
        <v>-0.35999999998603016</v>
      </c>
      <c r="J23" s="58">
        <f t="shared" si="1"/>
        <v>99.99993873685608</v>
      </c>
    </row>
    <row r="24" spans="1:11" s="6" customFormat="1" ht="78" customHeight="1">
      <c r="A24" s="32" t="s">
        <v>27</v>
      </c>
      <c r="B24" s="32">
        <v>992</v>
      </c>
      <c r="C24" s="36" t="s">
        <v>10</v>
      </c>
      <c r="D24" s="36" t="s">
        <v>26</v>
      </c>
      <c r="E24" s="24" t="s">
        <v>342</v>
      </c>
      <c r="F24" s="36" t="s">
        <v>28</v>
      </c>
      <c r="G24" s="35">
        <v>587629</v>
      </c>
      <c r="H24" s="35">
        <v>587628.64</v>
      </c>
      <c r="I24" s="60">
        <f t="shared" si="0"/>
        <v>-0.35999999998603016</v>
      </c>
      <c r="J24" s="58">
        <f t="shared" si="1"/>
        <v>99.99993873685608</v>
      </c>
    </row>
    <row r="25" spans="1:11" s="6" customFormat="1" ht="64.5" customHeight="1">
      <c r="A25" s="32" t="s">
        <v>18</v>
      </c>
      <c r="B25" s="32">
        <v>992</v>
      </c>
      <c r="C25" s="36" t="s">
        <v>10</v>
      </c>
      <c r="D25" s="36" t="s">
        <v>29</v>
      </c>
      <c r="E25" s="36"/>
      <c r="F25" s="36"/>
      <c r="G25" s="35">
        <f>G26</f>
        <v>3430170.9999999995</v>
      </c>
      <c r="H25" s="35">
        <f>H26</f>
        <v>3421236.96</v>
      </c>
      <c r="I25" s="60">
        <f t="shared" si="0"/>
        <v>-8934.0399999995716</v>
      </c>
      <c r="J25" s="58">
        <f t="shared" si="1"/>
        <v>99.739545346281574</v>
      </c>
      <c r="K25" s="16">
        <v>41365</v>
      </c>
    </row>
    <row r="26" spans="1:11" s="6" customFormat="1" ht="33" customHeight="1">
      <c r="A26" s="32" t="s">
        <v>153</v>
      </c>
      <c r="B26" s="32">
        <v>992</v>
      </c>
      <c r="C26" s="36" t="s">
        <v>10</v>
      </c>
      <c r="D26" s="36" t="s">
        <v>29</v>
      </c>
      <c r="E26" s="24" t="s">
        <v>340</v>
      </c>
      <c r="F26" s="36"/>
      <c r="G26" s="35">
        <f>G27</f>
        <v>3430170.9999999995</v>
      </c>
      <c r="H26" s="35">
        <f>H27</f>
        <v>3421236.96</v>
      </c>
      <c r="I26" s="60">
        <f t="shared" si="0"/>
        <v>-8934.0399999995716</v>
      </c>
      <c r="J26" s="58">
        <f t="shared" si="1"/>
        <v>99.739545346281574</v>
      </c>
    </row>
    <row r="27" spans="1:11" s="6" customFormat="1" ht="33" customHeight="1">
      <c r="A27" s="32" t="s">
        <v>154</v>
      </c>
      <c r="B27" s="32">
        <v>992</v>
      </c>
      <c r="C27" s="36" t="s">
        <v>10</v>
      </c>
      <c r="D27" s="36" t="s">
        <v>29</v>
      </c>
      <c r="E27" s="24" t="s">
        <v>343</v>
      </c>
      <c r="F27" s="36"/>
      <c r="G27" s="35">
        <f>G28+G32</f>
        <v>3430170.9999999995</v>
      </c>
      <c r="H27" s="35">
        <f>H28+H32</f>
        <v>3421236.96</v>
      </c>
      <c r="I27" s="60">
        <f t="shared" si="0"/>
        <v>-8934.0399999995716</v>
      </c>
      <c r="J27" s="58">
        <f t="shared" si="1"/>
        <v>99.739545346281574</v>
      </c>
    </row>
    <row r="28" spans="1:11" s="6" customFormat="1" ht="36" customHeight="1">
      <c r="A28" s="32" t="s">
        <v>13</v>
      </c>
      <c r="B28" s="32">
        <v>992</v>
      </c>
      <c r="C28" s="36" t="s">
        <v>10</v>
      </c>
      <c r="D28" s="36" t="s">
        <v>29</v>
      </c>
      <c r="E28" s="24" t="s">
        <v>344</v>
      </c>
      <c r="F28" s="36"/>
      <c r="G28" s="35">
        <f>G29+G30+G31</f>
        <v>3426370.9999999995</v>
      </c>
      <c r="H28" s="35">
        <f>H29+H30+H31</f>
        <v>3417436.96</v>
      </c>
      <c r="I28" s="60">
        <f t="shared" si="0"/>
        <v>-8934.0399999995716</v>
      </c>
      <c r="J28" s="58">
        <f t="shared" si="1"/>
        <v>99.739256490321694</v>
      </c>
    </row>
    <row r="29" spans="1:11" s="6" customFormat="1" ht="75.75" customHeight="1">
      <c r="A29" s="32" t="s">
        <v>27</v>
      </c>
      <c r="B29" s="32">
        <v>992</v>
      </c>
      <c r="C29" s="36" t="s">
        <v>10</v>
      </c>
      <c r="D29" s="36" t="s">
        <v>29</v>
      </c>
      <c r="E29" s="24" t="s">
        <v>344</v>
      </c>
      <c r="F29" s="36" t="s">
        <v>28</v>
      </c>
      <c r="G29" s="35">
        <v>2844815.82</v>
      </c>
      <c r="H29" s="35">
        <v>2843366.44</v>
      </c>
      <c r="I29" s="60">
        <f t="shared" si="0"/>
        <v>-1449.3799999998882</v>
      </c>
      <c r="J29" s="58">
        <f t="shared" si="1"/>
        <v>99.949051886248313</v>
      </c>
    </row>
    <row r="30" spans="1:11" s="6" customFormat="1" ht="33" customHeight="1">
      <c r="A30" s="32" t="s">
        <v>14</v>
      </c>
      <c r="B30" s="32">
        <v>992</v>
      </c>
      <c r="C30" s="36" t="s">
        <v>10</v>
      </c>
      <c r="D30" s="36" t="s">
        <v>29</v>
      </c>
      <c r="E30" s="24" t="s">
        <v>344</v>
      </c>
      <c r="F30" s="36" t="s">
        <v>15</v>
      </c>
      <c r="G30" s="35">
        <v>533464.06999999995</v>
      </c>
      <c r="H30" s="35">
        <v>525979.41</v>
      </c>
      <c r="I30" s="60">
        <f t="shared" si="0"/>
        <v>-7484.6599999999162</v>
      </c>
      <c r="J30" s="58">
        <f t="shared" si="1"/>
        <v>98.596970176454448</v>
      </c>
    </row>
    <row r="31" spans="1:11" s="6" customFormat="1" ht="15" customHeight="1">
      <c r="A31" s="32" t="s">
        <v>30</v>
      </c>
      <c r="B31" s="32">
        <v>992</v>
      </c>
      <c r="C31" s="36" t="s">
        <v>10</v>
      </c>
      <c r="D31" s="36" t="s">
        <v>29</v>
      </c>
      <c r="E31" s="24" t="s">
        <v>344</v>
      </c>
      <c r="F31" s="36" t="s">
        <v>31</v>
      </c>
      <c r="G31" s="35">
        <v>48091.11</v>
      </c>
      <c r="H31" s="35">
        <v>48091.11</v>
      </c>
      <c r="I31" s="60">
        <f t="shared" si="0"/>
        <v>0</v>
      </c>
      <c r="J31" s="58">
        <f t="shared" si="1"/>
        <v>100</v>
      </c>
    </row>
    <row r="32" spans="1:11" s="6" customFormat="1" ht="58.5" customHeight="1">
      <c r="A32" s="32" t="s">
        <v>32</v>
      </c>
      <c r="B32" s="32">
        <v>992</v>
      </c>
      <c r="C32" s="36" t="s">
        <v>10</v>
      </c>
      <c r="D32" s="36" t="s">
        <v>29</v>
      </c>
      <c r="E32" s="24" t="s">
        <v>349</v>
      </c>
      <c r="F32" s="36"/>
      <c r="G32" s="35">
        <f>G33</f>
        <v>3800</v>
      </c>
      <c r="H32" s="35">
        <f>H33</f>
        <v>3800</v>
      </c>
      <c r="I32" s="60">
        <f t="shared" si="0"/>
        <v>0</v>
      </c>
      <c r="J32" s="58">
        <f t="shared" si="1"/>
        <v>100</v>
      </c>
    </row>
    <row r="33" spans="1:10" s="6" customFormat="1" ht="26.25" customHeight="1">
      <c r="A33" s="32" t="s">
        <v>14</v>
      </c>
      <c r="B33" s="32">
        <v>992</v>
      </c>
      <c r="C33" s="36" t="s">
        <v>10</v>
      </c>
      <c r="D33" s="36" t="s">
        <v>29</v>
      </c>
      <c r="E33" s="24" t="s">
        <v>349</v>
      </c>
      <c r="F33" s="36" t="s">
        <v>15</v>
      </c>
      <c r="G33" s="35">
        <v>3800</v>
      </c>
      <c r="H33" s="35">
        <v>3800</v>
      </c>
      <c r="I33" s="60">
        <f t="shared" si="0"/>
        <v>0</v>
      </c>
      <c r="J33" s="58">
        <f t="shared" si="1"/>
        <v>100</v>
      </c>
    </row>
    <row r="34" spans="1:10" s="6" customFormat="1" ht="91.5" hidden="1" customHeight="1">
      <c r="A34" s="38" t="s">
        <v>16</v>
      </c>
      <c r="B34" s="32">
        <v>992</v>
      </c>
      <c r="C34" s="36" t="s">
        <v>10</v>
      </c>
      <c r="D34" s="36" t="s">
        <v>17</v>
      </c>
      <c r="E34" s="36"/>
      <c r="F34" s="36"/>
      <c r="G34" s="35">
        <f t="shared" ref="G34:H37" si="4">G35</f>
        <v>0</v>
      </c>
      <c r="H34" s="35">
        <f t="shared" si="4"/>
        <v>1</v>
      </c>
      <c r="I34" s="60">
        <f t="shared" si="0"/>
        <v>1</v>
      </c>
      <c r="J34" s="58" t="e">
        <f t="shared" si="1"/>
        <v>#DIV/0!</v>
      </c>
    </row>
    <row r="35" spans="1:10" s="6" customFormat="1" ht="31.5" hidden="1">
      <c r="A35" s="32" t="s">
        <v>19</v>
      </c>
      <c r="B35" s="32">
        <v>992</v>
      </c>
      <c r="C35" s="36" t="s">
        <v>10</v>
      </c>
      <c r="D35" s="36" t="s">
        <v>17</v>
      </c>
      <c r="E35" s="36" t="s">
        <v>20</v>
      </c>
      <c r="F35" s="36"/>
      <c r="G35" s="35">
        <f t="shared" si="4"/>
        <v>0</v>
      </c>
      <c r="H35" s="35">
        <f t="shared" si="4"/>
        <v>1</v>
      </c>
      <c r="I35" s="60">
        <f t="shared" si="0"/>
        <v>1</v>
      </c>
      <c r="J35" s="58" t="e">
        <f t="shared" si="1"/>
        <v>#DIV/0!</v>
      </c>
    </row>
    <row r="36" spans="1:10" s="6" customFormat="1" hidden="1">
      <c r="A36" s="32" t="s">
        <v>33</v>
      </c>
      <c r="B36" s="32">
        <v>992</v>
      </c>
      <c r="C36" s="36" t="s">
        <v>10</v>
      </c>
      <c r="D36" s="36" t="s">
        <v>17</v>
      </c>
      <c r="E36" s="36" t="s">
        <v>34</v>
      </c>
      <c r="F36" s="36"/>
      <c r="G36" s="35">
        <f t="shared" si="4"/>
        <v>0</v>
      </c>
      <c r="H36" s="35">
        <f t="shared" si="4"/>
        <v>1</v>
      </c>
      <c r="I36" s="60">
        <f t="shared" si="0"/>
        <v>1</v>
      </c>
      <c r="J36" s="58" t="e">
        <f t="shared" si="1"/>
        <v>#DIV/0!</v>
      </c>
    </row>
    <row r="37" spans="1:10" s="6" customFormat="1" ht="31.5" hidden="1">
      <c r="A37" s="32" t="s">
        <v>35</v>
      </c>
      <c r="B37" s="32">
        <v>992</v>
      </c>
      <c r="C37" s="36" t="s">
        <v>10</v>
      </c>
      <c r="D37" s="36" t="s">
        <v>17</v>
      </c>
      <c r="E37" s="36" t="s">
        <v>36</v>
      </c>
      <c r="F37" s="36"/>
      <c r="G37" s="35">
        <f t="shared" si="4"/>
        <v>0</v>
      </c>
      <c r="H37" s="35">
        <f t="shared" si="4"/>
        <v>1</v>
      </c>
      <c r="I37" s="60">
        <f t="shared" si="0"/>
        <v>1</v>
      </c>
      <c r="J37" s="58" t="e">
        <f t="shared" si="1"/>
        <v>#DIV/0!</v>
      </c>
    </row>
    <row r="38" spans="1:10" s="6" customFormat="1" ht="31.5" hidden="1">
      <c r="A38" s="32" t="s">
        <v>14</v>
      </c>
      <c r="B38" s="32">
        <v>992</v>
      </c>
      <c r="C38" s="36" t="s">
        <v>10</v>
      </c>
      <c r="D38" s="36" t="s">
        <v>17</v>
      </c>
      <c r="E38" s="36" t="s">
        <v>36</v>
      </c>
      <c r="F38" s="36" t="s">
        <v>15</v>
      </c>
      <c r="G38" s="35">
        <v>0</v>
      </c>
      <c r="H38" s="35">
        <v>1</v>
      </c>
      <c r="I38" s="60">
        <f t="shared" si="0"/>
        <v>1</v>
      </c>
      <c r="J38" s="58" t="e">
        <f t="shared" si="1"/>
        <v>#DIV/0!</v>
      </c>
    </row>
    <row r="39" spans="1:10" s="6" customFormat="1" ht="14.25" customHeight="1">
      <c r="A39" s="32" t="s">
        <v>39</v>
      </c>
      <c r="B39" s="32">
        <v>992</v>
      </c>
      <c r="C39" s="36" t="s">
        <v>10</v>
      </c>
      <c r="D39" s="36" t="s">
        <v>40</v>
      </c>
      <c r="E39" s="36"/>
      <c r="F39" s="36"/>
      <c r="G39" s="35">
        <f>G40+G44</f>
        <v>195861</v>
      </c>
      <c r="H39" s="35">
        <f>H40+H44</f>
        <v>195861</v>
      </c>
      <c r="I39" s="60">
        <f t="shared" si="0"/>
        <v>0</v>
      </c>
      <c r="J39" s="58">
        <f t="shared" si="1"/>
        <v>100</v>
      </c>
    </row>
    <row r="40" spans="1:10" s="6" customFormat="1" ht="30" customHeight="1">
      <c r="A40" s="32" t="s">
        <v>156</v>
      </c>
      <c r="B40" s="32">
        <v>992</v>
      </c>
      <c r="C40" s="36" t="s">
        <v>10</v>
      </c>
      <c r="D40" s="36" t="s">
        <v>40</v>
      </c>
      <c r="E40" s="24" t="s">
        <v>345</v>
      </c>
      <c r="F40" s="36"/>
      <c r="G40" s="35">
        <f t="shared" ref="G40:H42" si="5">G41</f>
        <v>50400</v>
      </c>
      <c r="H40" s="35">
        <f t="shared" si="5"/>
        <v>50400</v>
      </c>
      <c r="I40" s="60">
        <f t="shared" si="0"/>
        <v>0</v>
      </c>
      <c r="J40" s="58">
        <f t="shared" si="1"/>
        <v>100</v>
      </c>
    </row>
    <row r="41" spans="1:10" s="6" customFormat="1" ht="30.75" customHeight="1">
      <c r="A41" s="32" t="s">
        <v>42</v>
      </c>
      <c r="B41" s="32">
        <v>992</v>
      </c>
      <c r="C41" s="36" t="s">
        <v>10</v>
      </c>
      <c r="D41" s="36" t="s">
        <v>40</v>
      </c>
      <c r="E41" s="24" t="s">
        <v>346</v>
      </c>
      <c r="F41" s="36"/>
      <c r="G41" s="35">
        <f t="shared" si="5"/>
        <v>50400</v>
      </c>
      <c r="H41" s="35">
        <f t="shared" si="5"/>
        <v>50400</v>
      </c>
      <c r="I41" s="60">
        <f t="shared" si="0"/>
        <v>0</v>
      </c>
      <c r="J41" s="58">
        <f t="shared" si="1"/>
        <v>100</v>
      </c>
    </row>
    <row r="42" spans="1:10" s="6" customFormat="1" ht="29.25" customHeight="1">
      <c r="A42" s="32" t="s">
        <v>42</v>
      </c>
      <c r="B42" s="32">
        <v>992</v>
      </c>
      <c r="C42" s="36" t="s">
        <v>10</v>
      </c>
      <c r="D42" s="36" t="s">
        <v>40</v>
      </c>
      <c r="E42" s="24" t="s">
        <v>422</v>
      </c>
      <c r="F42" s="36"/>
      <c r="G42" s="35">
        <f t="shared" si="5"/>
        <v>50400</v>
      </c>
      <c r="H42" s="35">
        <f t="shared" si="5"/>
        <v>50400</v>
      </c>
      <c r="I42" s="60">
        <f t="shared" si="0"/>
        <v>0</v>
      </c>
      <c r="J42" s="58">
        <f t="shared" si="1"/>
        <v>100</v>
      </c>
    </row>
    <row r="43" spans="1:10" s="6" customFormat="1" ht="31.5">
      <c r="A43" s="32" t="s">
        <v>14</v>
      </c>
      <c r="B43" s="32">
        <v>992</v>
      </c>
      <c r="C43" s="36" t="s">
        <v>10</v>
      </c>
      <c r="D43" s="36" t="s">
        <v>40</v>
      </c>
      <c r="E43" s="24" t="s">
        <v>422</v>
      </c>
      <c r="F43" s="36" t="s">
        <v>15</v>
      </c>
      <c r="G43" s="35">
        <v>50400</v>
      </c>
      <c r="H43" s="35">
        <v>50400</v>
      </c>
      <c r="I43" s="60">
        <f t="shared" si="0"/>
        <v>0</v>
      </c>
      <c r="J43" s="58">
        <f t="shared" si="1"/>
        <v>100</v>
      </c>
    </row>
    <row r="44" spans="1:10" s="6" customFormat="1" ht="29.25" customHeight="1">
      <c r="A44" s="32" t="s">
        <v>38</v>
      </c>
      <c r="B44" s="32">
        <v>992</v>
      </c>
      <c r="C44" s="36" t="s">
        <v>10</v>
      </c>
      <c r="D44" s="36" t="s">
        <v>40</v>
      </c>
      <c r="E44" s="24" t="s">
        <v>338</v>
      </c>
      <c r="F44" s="36"/>
      <c r="G44" s="35">
        <f>G45+G47+G49</f>
        <v>145461</v>
      </c>
      <c r="H44" s="35">
        <f>H45+H47+H49</f>
        <v>145461</v>
      </c>
      <c r="I44" s="60">
        <f t="shared" si="0"/>
        <v>0</v>
      </c>
      <c r="J44" s="58">
        <f t="shared" si="1"/>
        <v>100</v>
      </c>
    </row>
    <row r="45" spans="1:10" s="6" customFormat="1" ht="30.75" customHeight="1">
      <c r="A45" s="32" t="s">
        <v>350</v>
      </c>
      <c r="B45" s="32">
        <v>992</v>
      </c>
      <c r="C45" s="36" t="s">
        <v>10</v>
      </c>
      <c r="D45" s="36" t="s">
        <v>40</v>
      </c>
      <c r="E45" s="24" t="s">
        <v>348</v>
      </c>
      <c r="F45" s="36"/>
      <c r="G45" s="35">
        <f>G46</f>
        <v>110026</v>
      </c>
      <c r="H45" s="35">
        <f>H46</f>
        <v>110026</v>
      </c>
      <c r="I45" s="60">
        <f t="shared" si="0"/>
        <v>0</v>
      </c>
      <c r="J45" s="58">
        <f t="shared" si="1"/>
        <v>100</v>
      </c>
    </row>
    <row r="46" spans="1:10" s="6" customFormat="1" ht="18.75" customHeight="1">
      <c r="A46" s="32" t="s">
        <v>22</v>
      </c>
      <c r="B46" s="32">
        <v>992</v>
      </c>
      <c r="C46" s="36" t="s">
        <v>10</v>
      </c>
      <c r="D46" s="36" t="s">
        <v>40</v>
      </c>
      <c r="E46" s="24" t="s">
        <v>348</v>
      </c>
      <c r="F46" s="36" t="s">
        <v>23</v>
      </c>
      <c r="G46" s="35">
        <v>110026</v>
      </c>
      <c r="H46" s="35">
        <v>110026</v>
      </c>
      <c r="I46" s="60">
        <f t="shared" si="0"/>
        <v>0</v>
      </c>
      <c r="J46" s="58">
        <f t="shared" si="1"/>
        <v>100</v>
      </c>
    </row>
    <row r="47" spans="1:10" s="6" customFormat="1" ht="48.75" customHeight="1">
      <c r="A47" s="32" t="s">
        <v>41</v>
      </c>
      <c r="B47" s="32">
        <v>992</v>
      </c>
      <c r="C47" s="36" t="s">
        <v>10</v>
      </c>
      <c r="D47" s="36" t="s">
        <v>40</v>
      </c>
      <c r="E47" s="24" t="s">
        <v>423</v>
      </c>
      <c r="F47" s="36"/>
      <c r="G47" s="35">
        <f>G48</f>
        <v>32435</v>
      </c>
      <c r="H47" s="35">
        <f>H48</f>
        <v>32435</v>
      </c>
      <c r="I47" s="60">
        <f t="shared" si="0"/>
        <v>0</v>
      </c>
      <c r="J47" s="58">
        <f t="shared" si="1"/>
        <v>100</v>
      </c>
    </row>
    <row r="48" spans="1:10" s="6" customFormat="1" ht="31.5" customHeight="1">
      <c r="A48" s="32" t="s">
        <v>14</v>
      </c>
      <c r="B48" s="32">
        <v>992</v>
      </c>
      <c r="C48" s="36" t="s">
        <v>10</v>
      </c>
      <c r="D48" s="36" t="s">
        <v>40</v>
      </c>
      <c r="E48" s="24" t="s">
        <v>423</v>
      </c>
      <c r="F48" s="36" t="s">
        <v>15</v>
      </c>
      <c r="G48" s="35">
        <v>32435</v>
      </c>
      <c r="H48" s="35">
        <v>32435</v>
      </c>
      <c r="I48" s="60">
        <f t="shared" si="0"/>
        <v>0</v>
      </c>
      <c r="J48" s="58">
        <f t="shared" si="1"/>
        <v>100</v>
      </c>
    </row>
    <row r="49" spans="1:10" s="6" customFormat="1" ht="17.25" customHeight="1">
      <c r="A49" s="32" t="s">
        <v>21</v>
      </c>
      <c r="B49" s="32">
        <v>992</v>
      </c>
      <c r="C49" s="36" t="s">
        <v>10</v>
      </c>
      <c r="D49" s="36" t="s">
        <v>40</v>
      </c>
      <c r="E49" s="24" t="s">
        <v>424</v>
      </c>
      <c r="F49" s="36"/>
      <c r="G49" s="35">
        <f>G50</f>
        <v>3000</v>
      </c>
      <c r="H49" s="35">
        <f>H50</f>
        <v>3000</v>
      </c>
      <c r="I49" s="60">
        <f t="shared" si="0"/>
        <v>0</v>
      </c>
      <c r="J49" s="58">
        <f t="shared" si="1"/>
        <v>100</v>
      </c>
    </row>
    <row r="50" spans="1:10" s="6" customFormat="1" ht="18.75" customHeight="1">
      <c r="A50" s="32" t="s">
        <v>22</v>
      </c>
      <c r="B50" s="32">
        <v>992</v>
      </c>
      <c r="C50" s="36" t="s">
        <v>10</v>
      </c>
      <c r="D50" s="36" t="s">
        <v>40</v>
      </c>
      <c r="E50" s="24" t="s">
        <v>424</v>
      </c>
      <c r="F50" s="36" t="s">
        <v>23</v>
      </c>
      <c r="G50" s="35">
        <v>3000</v>
      </c>
      <c r="H50" s="35">
        <v>3000</v>
      </c>
      <c r="I50" s="60">
        <f t="shared" si="0"/>
        <v>0</v>
      </c>
      <c r="J50" s="58">
        <f t="shared" si="1"/>
        <v>100</v>
      </c>
    </row>
    <row r="51" spans="1:10" s="6" customFormat="1">
      <c r="A51" s="30" t="s">
        <v>48</v>
      </c>
      <c r="B51" s="30">
        <v>992</v>
      </c>
      <c r="C51" s="39" t="s">
        <v>26</v>
      </c>
      <c r="D51" s="39" t="s">
        <v>11</v>
      </c>
      <c r="E51" s="39"/>
      <c r="F51" s="39"/>
      <c r="G51" s="26">
        <f>G52</f>
        <v>316288</v>
      </c>
      <c r="H51" s="26">
        <f>H52</f>
        <v>316286.76</v>
      </c>
      <c r="I51" s="60">
        <f t="shared" si="0"/>
        <v>-1.2399999999906868</v>
      </c>
      <c r="J51" s="58">
        <f t="shared" si="1"/>
        <v>99.999607952246066</v>
      </c>
    </row>
    <row r="52" spans="1:10" s="18" customFormat="1" ht="13.5" customHeight="1">
      <c r="A52" s="32" t="s">
        <v>49</v>
      </c>
      <c r="B52" s="32">
        <v>992</v>
      </c>
      <c r="C52" s="36" t="s">
        <v>26</v>
      </c>
      <c r="D52" s="36" t="s">
        <v>12</v>
      </c>
      <c r="E52" s="36"/>
      <c r="F52" s="36"/>
      <c r="G52" s="35">
        <f>G54</f>
        <v>316288</v>
      </c>
      <c r="H52" s="35">
        <f>H54</f>
        <v>316286.76</v>
      </c>
      <c r="I52" s="60">
        <f t="shared" si="0"/>
        <v>-1.2399999999906868</v>
      </c>
      <c r="J52" s="58">
        <f t="shared" si="1"/>
        <v>99.999607952246066</v>
      </c>
    </row>
    <row r="53" spans="1:10" s="18" customFormat="1" ht="30" customHeight="1">
      <c r="A53" s="32" t="s">
        <v>153</v>
      </c>
      <c r="B53" s="32">
        <v>992</v>
      </c>
      <c r="C53" s="36" t="s">
        <v>26</v>
      </c>
      <c r="D53" s="36" t="s">
        <v>12</v>
      </c>
      <c r="E53" s="24" t="s">
        <v>340</v>
      </c>
      <c r="F53" s="36"/>
      <c r="G53" s="35">
        <f>G54</f>
        <v>316288</v>
      </c>
      <c r="H53" s="35">
        <f>H54</f>
        <v>316286.76</v>
      </c>
      <c r="I53" s="60">
        <f t="shared" si="0"/>
        <v>-1.2399999999906868</v>
      </c>
      <c r="J53" s="58">
        <f t="shared" si="1"/>
        <v>99.999607952246066</v>
      </c>
    </row>
    <row r="54" spans="1:10" s="6" customFormat="1" ht="32.25" customHeight="1">
      <c r="A54" s="32" t="s">
        <v>154</v>
      </c>
      <c r="B54" s="32">
        <v>992</v>
      </c>
      <c r="C54" s="36" t="s">
        <v>26</v>
      </c>
      <c r="D54" s="36" t="s">
        <v>12</v>
      </c>
      <c r="E54" s="24" t="s">
        <v>343</v>
      </c>
      <c r="F54" s="36"/>
      <c r="G54" s="35">
        <f>G55+G57</f>
        <v>316288</v>
      </c>
      <c r="H54" s="35">
        <f>H55+H57</f>
        <v>316286.76</v>
      </c>
      <c r="I54" s="60">
        <f t="shared" si="0"/>
        <v>-1.2399999999906868</v>
      </c>
      <c r="J54" s="58">
        <f t="shared" si="1"/>
        <v>99.999607952246066</v>
      </c>
    </row>
    <row r="55" spans="1:10" s="6" customFormat="1" ht="37.5" customHeight="1">
      <c r="A55" s="32" t="s">
        <v>50</v>
      </c>
      <c r="B55" s="32">
        <v>992</v>
      </c>
      <c r="C55" s="36" t="s">
        <v>26</v>
      </c>
      <c r="D55" s="36" t="s">
        <v>12</v>
      </c>
      <c r="E55" s="24" t="s">
        <v>351</v>
      </c>
      <c r="F55" s="36"/>
      <c r="G55" s="35">
        <f>G56</f>
        <v>186000</v>
      </c>
      <c r="H55" s="35">
        <f>H56</f>
        <v>186000</v>
      </c>
      <c r="I55" s="60">
        <f t="shared" si="0"/>
        <v>0</v>
      </c>
      <c r="J55" s="58">
        <f t="shared" si="1"/>
        <v>100</v>
      </c>
    </row>
    <row r="56" spans="1:10" s="6" customFormat="1" ht="80.25" customHeight="1">
      <c r="A56" s="32" t="s">
        <v>27</v>
      </c>
      <c r="B56" s="32">
        <v>992</v>
      </c>
      <c r="C56" s="36" t="s">
        <v>26</v>
      </c>
      <c r="D56" s="36" t="s">
        <v>12</v>
      </c>
      <c r="E56" s="24" t="s">
        <v>351</v>
      </c>
      <c r="F56" s="36" t="s">
        <v>28</v>
      </c>
      <c r="G56" s="35">
        <v>186000</v>
      </c>
      <c r="H56" s="35">
        <v>186000</v>
      </c>
      <c r="I56" s="60">
        <f t="shared" si="0"/>
        <v>0</v>
      </c>
      <c r="J56" s="58">
        <f t="shared" si="1"/>
        <v>100</v>
      </c>
    </row>
    <row r="57" spans="1:10" s="6" customFormat="1" ht="30" customHeight="1">
      <c r="A57" s="32" t="s">
        <v>50</v>
      </c>
      <c r="B57" s="32">
        <v>992</v>
      </c>
      <c r="C57" s="36" t="s">
        <v>26</v>
      </c>
      <c r="D57" s="36" t="s">
        <v>12</v>
      </c>
      <c r="E57" s="24" t="s">
        <v>352</v>
      </c>
      <c r="F57" s="36"/>
      <c r="G57" s="35">
        <f>G58+G59</f>
        <v>130288</v>
      </c>
      <c r="H57" s="35">
        <f>H58+H59</f>
        <v>130286.76</v>
      </c>
      <c r="I57" s="60">
        <f t="shared" ref="I57:I114" si="6">H57-G57</f>
        <v>-1.2400000000052387</v>
      </c>
      <c r="J57" s="58">
        <f t="shared" ref="J57:J114" si="7">H57/G57*100</f>
        <v>99.999048262311192</v>
      </c>
    </row>
    <row r="58" spans="1:10" s="6" customFormat="1" ht="78" customHeight="1">
      <c r="A58" s="32" t="s">
        <v>27</v>
      </c>
      <c r="B58" s="32">
        <v>992</v>
      </c>
      <c r="C58" s="36" t="s">
        <v>26</v>
      </c>
      <c r="D58" s="36" t="s">
        <v>12</v>
      </c>
      <c r="E58" s="24" t="s">
        <v>352</v>
      </c>
      <c r="F58" s="36" t="s">
        <v>28</v>
      </c>
      <c r="G58" s="35">
        <v>123323</v>
      </c>
      <c r="H58" s="35">
        <v>123321.76</v>
      </c>
      <c r="I58" s="60">
        <f t="shared" si="6"/>
        <v>-1.2400000000052387</v>
      </c>
      <c r="J58" s="58">
        <f t="shared" si="7"/>
        <v>99.998994510350855</v>
      </c>
    </row>
    <row r="59" spans="1:10" s="6" customFormat="1" ht="33" customHeight="1">
      <c r="A59" s="32" t="s">
        <v>14</v>
      </c>
      <c r="B59" s="32">
        <v>992</v>
      </c>
      <c r="C59" s="36" t="s">
        <v>26</v>
      </c>
      <c r="D59" s="36" t="s">
        <v>12</v>
      </c>
      <c r="E59" s="24" t="s">
        <v>352</v>
      </c>
      <c r="F59" s="36" t="s">
        <v>15</v>
      </c>
      <c r="G59" s="35">
        <v>6965</v>
      </c>
      <c r="H59" s="35">
        <v>6965</v>
      </c>
      <c r="I59" s="60">
        <f t="shared" si="6"/>
        <v>0</v>
      </c>
      <c r="J59" s="58">
        <f t="shared" si="7"/>
        <v>100</v>
      </c>
    </row>
    <row r="60" spans="1:10" s="6" customFormat="1" ht="31.5" customHeight="1">
      <c r="A60" s="40" t="s">
        <v>51</v>
      </c>
      <c r="B60" s="41">
        <v>992</v>
      </c>
      <c r="C60" s="31" t="s">
        <v>12</v>
      </c>
      <c r="D60" s="31" t="s">
        <v>11</v>
      </c>
      <c r="E60" s="31"/>
      <c r="F60" s="31"/>
      <c r="G60" s="42">
        <f>G73+G68</f>
        <v>42900</v>
      </c>
      <c r="H60" s="42">
        <f>H68+H73</f>
        <v>42900</v>
      </c>
      <c r="I60" s="60">
        <f t="shared" si="6"/>
        <v>0</v>
      </c>
      <c r="J60" s="58">
        <f t="shared" si="7"/>
        <v>100</v>
      </c>
    </row>
    <row r="61" spans="1:10" s="6" customFormat="1" ht="56.25" hidden="1" customHeight="1">
      <c r="A61" s="32" t="s">
        <v>45</v>
      </c>
      <c r="B61" s="32">
        <v>992</v>
      </c>
      <c r="C61" s="36" t="s">
        <v>12</v>
      </c>
      <c r="D61" s="36" t="s">
        <v>52</v>
      </c>
      <c r="E61" s="36" t="s">
        <v>55</v>
      </c>
      <c r="F61" s="39"/>
      <c r="G61" s="35"/>
      <c r="H61" s="35"/>
      <c r="I61" s="60">
        <f t="shared" si="6"/>
        <v>0</v>
      </c>
      <c r="J61" s="58" t="e">
        <f t="shared" si="7"/>
        <v>#DIV/0!</v>
      </c>
    </row>
    <row r="62" spans="1:10" s="6" customFormat="1" hidden="1">
      <c r="A62" s="32" t="s">
        <v>45</v>
      </c>
      <c r="B62" s="32">
        <v>992</v>
      </c>
      <c r="C62" s="36" t="s">
        <v>12</v>
      </c>
      <c r="D62" s="36" t="s">
        <v>52</v>
      </c>
      <c r="E62" s="36" t="s">
        <v>55</v>
      </c>
      <c r="F62" s="36" t="s">
        <v>47</v>
      </c>
      <c r="G62" s="35"/>
      <c r="H62" s="35"/>
      <c r="I62" s="60">
        <f t="shared" si="6"/>
        <v>0</v>
      </c>
      <c r="J62" s="58" t="e">
        <f t="shared" si="7"/>
        <v>#DIV/0!</v>
      </c>
    </row>
    <row r="63" spans="1:10" s="6" customFormat="1" hidden="1">
      <c r="A63" s="32" t="s">
        <v>45</v>
      </c>
      <c r="B63" s="32">
        <v>992</v>
      </c>
      <c r="C63" s="36" t="s">
        <v>12</v>
      </c>
      <c r="D63" s="36" t="s">
        <v>52</v>
      </c>
      <c r="E63" s="36" t="s">
        <v>55</v>
      </c>
      <c r="F63" s="36" t="s">
        <v>47</v>
      </c>
      <c r="G63" s="35">
        <v>0</v>
      </c>
      <c r="H63" s="35">
        <v>1</v>
      </c>
      <c r="I63" s="60">
        <f t="shared" si="6"/>
        <v>1</v>
      </c>
      <c r="J63" s="58" t="e">
        <f t="shared" si="7"/>
        <v>#DIV/0!</v>
      </c>
    </row>
    <row r="64" spans="1:10" s="6" customFormat="1" ht="18" hidden="1" customHeight="1">
      <c r="A64" s="30" t="s">
        <v>56</v>
      </c>
      <c r="B64" s="30">
        <v>992</v>
      </c>
      <c r="C64" s="39" t="s">
        <v>12</v>
      </c>
      <c r="D64" s="39" t="s">
        <v>57</v>
      </c>
      <c r="E64" s="39"/>
      <c r="F64" s="39"/>
      <c r="G64" s="26">
        <f>G65</f>
        <v>0</v>
      </c>
      <c r="H64" s="26">
        <f>H65</f>
        <v>1</v>
      </c>
      <c r="I64" s="60">
        <f t="shared" si="6"/>
        <v>1</v>
      </c>
      <c r="J64" s="58" t="e">
        <f t="shared" si="7"/>
        <v>#DIV/0!</v>
      </c>
    </row>
    <row r="65" spans="1:10" s="6" customFormat="1" ht="35.25" hidden="1" customHeight="1">
      <c r="A65" s="32" t="s">
        <v>43</v>
      </c>
      <c r="B65" s="32">
        <v>992</v>
      </c>
      <c r="C65" s="36" t="s">
        <v>12</v>
      </c>
      <c r="D65" s="36" t="s">
        <v>57</v>
      </c>
      <c r="E65" s="36" t="s">
        <v>44</v>
      </c>
      <c r="F65" s="36"/>
      <c r="G65" s="35">
        <f>G67</f>
        <v>0</v>
      </c>
      <c r="H65" s="35">
        <f>H67</f>
        <v>1</v>
      </c>
      <c r="I65" s="60">
        <f t="shared" si="6"/>
        <v>1</v>
      </c>
      <c r="J65" s="58" t="e">
        <f t="shared" si="7"/>
        <v>#DIV/0!</v>
      </c>
    </row>
    <row r="66" spans="1:10" s="6" customFormat="1" ht="59.25" hidden="1" customHeight="1">
      <c r="A66" s="32" t="s">
        <v>58</v>
      </c>
      <c r="B66" s="32">
        <v>992</v>
      </c>
      <c r="C66" s="36" t="s">
        <v>12</v>
      </c>
      <c r="D66" s="36" t="s">
        <v>57</v>
      </c>
      <c r="E66" s="36" t="s">
        <v>59</v>
      </c>
      <c r="F66" s="36"/>
      <c r="G66" s="35">
        <f>G67</f>
        <v>0</v>
      </c>
      <c r="H66" s="35">
        <f>H67</f>
        <v>1</v>
      </c>
      <c r="I66" s="60">
        <f t="shared" si="6"/>
        <v>1</v>
      </c>
      <c r="J66" s="58" t="e">
        <f t="shared" si="7"/>
        <v>#DIV/0!</v>
      </c>
    </row>
    <row r="67" spans="1:10" s="6" customFormat="1" hidden="1">
      <c r="A67" s="32" t="s">
        <v>45</v>
      </c>
      <c r="B67" s="32">
        <v>992</v>
      </c>
      <c r="C67" s="36" t="s">
        <v>12</v>
      </c>
      <c r="D67" s="36" t="s">
        <v>57</v>
      </c>
      <c r="E67" s="36" t="s">
        <v>59</v>
      </c>
      <c r="F67" s="36" t="s">
        <v>47</v>
      </c>
      <c r="G67" s="35">
        <v>0</v>
      </c>
      <c r="H67" s="35">
        <v>1</v>
      </c>
      <c r="I67" s="60">
        <f t="shared" si="6"/>
        <v>1</v>
      </c>
      <c r="J67" s="58" t="e">
        <f t="shared" si="7"/>
        <v>#DIV/0!</v>
      </c>
    </row>
    <row r="68" spans="1:10" s="6" customFormat="1" ht="47.25">
      <c r="A68" s="32" t="s">
        <v>157</v>
      </c>
      <c r="B68" s="32">
        <v>992</v>
      </c>
      <c r="C68" s="36" t="s">
        <v>12</v>
      </c>
      <c r="D68" s="36" t="s">
        <v>52</v>
      </c>
      <c r="E68" s="36"/>
      <c r="F68" s="36"/>
      <c r="G68" s="35">
        <f t="shared" ref="G68:H71" si="8">G69</f>
        <v>39900</v>
      </c>
      <c r="H68" s="35">
        <f t="shared" si="8"/>
        <v>39900</v>
      </c>
      <c r="I68" s="60">
        <f t="shared" si="6"/>
        <v>0</v>
      </c>
      <c r="J68" s="58">
        <f t="shared" si="7"/>
        <v>100</v>
      </c>
    </row>
    <row r="69" spans="1:10" s="6" customFormat="1" ht="31.5">
      <c r="A69" s="32" t="s">
        <v>156</v>
      </c>
      <c r="B69" s="32">
        <v>992</v>
      </c>
      <c r="C69" s="36" t="s">
        <v>12</v>
      </c>
      <c r="D69" s="36" t="s">
        <v>52</v>
      </c>
      <c r="E69" s="24" t="s">
        <v>345</v>
      </c>
      <c r="F69" s="36"/>
      <c r="G69" s="35">
        <f t="shared" si="8"/>
        <v>39900</v>
      </c>
      <c r="H69" s="35">
        <f t="shared" si="8"/>
        <v>39900</v>
      </c>
      <c r="I69" s="60">
        <f t="shared" si="6"/>
        <v>0</v>
      </c>
      <c r="J69" s="58">
        <f t="shared" si="7"/>
        <v>100</v>
      </c>
    </row>
    <row r="70" spans="1:10" s="6" customFormat="1">
      <c r="A70" s="32" t="s">
        <v>53</v>
      </c>
      <c r="B70" s="32">
        <v>992</v>
      </c>
      <c r="C70" s="36" t="s">
        <v>12</v>
      </c>
      <c r="D70" s="36" t="s">
        <v>52</v>
      </c>
      <c r="E70" s="24" t="s">
        <v>353</v>
      </c>
      <c r="F70" s="36"/>
      <c r="G70" s="35">
        <f t="shared" si="8"/>
        <v>39900</v>
      </c>
      <c r="H70" s="35">
        <f t="shared" si="8"/>
        <v>39900</v>
      </c>
      <c r="I70" s="60">
        <f t="shared" si="6"/>
        <v>0</v>
      </c>
      <c r="J70" s="58">
        <f t="shared" si="7"/>
        <v>100</v>
      </c>
    </row>
    <row r="71" spans="1:10" s="6" customFormat="1" ht="63" customHeight="1">
      <c r="A71" s="32" t="s">
        <v>54</v>
      </c>
      <c r="B71" s="32">
        <v>992</v>
      </c>
      <c r="C71" s="36" t="s">
        <v>12</v>
      </c>
      <c r="D71" s="36" t="s">
        <v>52</v>
      </c>
      <c r="E71" s="24" t="s">
        <v>425</v>
      </c>
      <c r="F71" s="36"/>
      <c r="G71" s="35">
        <f t="shared" si="8"/>
        <v>39900</v>
      </c>
      <c r="H71" s="35">
        <f t="shared" si="8"/>
        <v>39900</v>
      </c>
      <c r="I71" s="60">
        <f t="shared" si="6"/>
        <v>0</v>
      </c>
      <c r="J71" s="58">
        <f t="shared" si="7"/>
        <v>100</v>
      </c>
    </row>
    <row r="72" spans="1:10" s="6" customFormat="1" ht="28.5" customHeight="1">
      <c r="A72" s="32" t="s">
        <v>14</v>
      </c>
      <c r="B72" s="32">
        <v>992</v>
      </c>
      <c r="C72" s="36" t="s">
        <v>12</v>
      </c>
      <c r="D72" s="36" t="s">
        <v>52</v>
      </c>
      <c r="E72" s="24" t="s">
        <v>425</v>
      </c>
      <c r="F72" s="36" t="s">
        <v>15</v>
      </c>
      <c r="G72" s="35">
        <v>39900</v>
      </c>
      <c r="H72" s="35">
        <v>39900</v>
      </c>
      <c r="I72" s="60">
        <f t="shared" si="6"/>
        <v>0</v>
      </c>
      <c r="J72" s="58">
        <f t="shared" si="7"/>
        <v>100</v>
      </c>
    </row>
    <row r="73" spans="1:10" s="6" customFormat="1" ht="14.25" customHeight="1">
      <c r="A73" s="32" t="s">
        <v>56</v>
      </c>
      <c r="B73" s="32">
        <v>992</v>
      </c>
      <c r="C73" s="36" t="s">
        <v>12</v>
      </c>
      <c r="D73" s="36" t="s">
        <v>57</v>
      </c>
      <c r="E73" s="36"/>
      <c r="F73" s="36"/>
      <c r="G73" s="35">
        <f>G74</f>
        <v>3000</v>
      </c>
      <c r="H73" s="35">
        <f>H74</f>
        <v>3000</v>
      </c>
      <c r="I73" s="60">
        <f t="shared" si="6"/>
        <v>0</v>
      </c>
      <c r="J73" s="58">
        <f t="shared" si="7"/>
        <v>100</v>
      </c>
    </row>
    <row r="74" spans="1:10" s="6" customFormat="1" ht="28.5" customHeight="1">
      <c r="A74" s="32" t="s">
        <v>156</v>
      </c>
      <c r="B74" s="32">
        <v>992</v>
      </c>
      <c r="C74" s="36" t="s">
        <v>12</v>
      </c>
      <c r="D74" s="36" t="s">
        <v>57</v>
      </c>
      <c r="E74" s="24" t="s">
        <v>345</v>
      </c>
      <c r="F74" s="36"/>
      <c r="G74" s="35">
        <f>G79</f>
        <v>3000</v>
      </c>
      <c r="H74" s="35">
        <f>H79</f>
        <v>3000</v>
      </c>
      <c r="I74" s="60">
        <f t="shared" si="6"/>
        <v>0</v>
      </c>
      <c r="J74" s="58">
        <f t="shared" si="7"/>
        <v>100</v>
      </c>
    </row>
    <row r="75" spans="1:10" s="6" customFormat="1" ht="47.25" hidden="1">
      <c r="A75" s="32" t="s">
        <v>60</v>
      </c>
      <c r="B75" s="32">
        <v>992</v>
      </c>
      <c r="C75" s="36" t="s">
        <v>12</v>
      </c>
      <c r="D75" s="36" t="s">
        <v>46</v>
      </c>
      <c r="E75" s="36" t="s">
        <v>61</v>
      </c>
      <c r="F75" s="36"/>
      <c r="G75" s="35">
        <f>G76</f>
        <v>0</v>
      </c>
      <c r="H75" s="35">
        <f>H76</f>
        <v>1</v>
      </c>
      <c r="I75" s="60">
        <f t="shared" si="6"/>
        <v>1</v>
      </c>
      <c r="J75" s="58" t="e">
        <f t="shared" si="7"/>
        <v>#DIV/0!</v>
      </c>
    </row>
    <row r="76" spans="1:10" s="6" customFormat="1" hidden="1">
      <c r="A76" s="32" t="s">
        <v>45</v>
      </c>
      <c r="B76" s="32">
        <v>992</v>
      </c>
      <c r="C76" s="36" t="s">
        <v>12</v>
      </c>
      <c r="D76" s="36" t="s">
        <v>46</v>
      </c>
      <c r="E76" s="36" t="s">
        <v>61</v>
      </c>
      <c r="F76" s="36" t="s">
        <v>47</v>
      </c>
      <c r="G76" s="35">
        <v>0</v>
      </c>
      <c r="H76" s="35">
        <v>1</v>
      </c>
      <c r="I76" s="60">
        <f t="shared" si="6"/>
        <v>1</v>
      </c>
      <c r="J76" s="58" t="e">
        <f t="shared" si="7"/>
        <v>#DIV/0!</v>
      </c>
    </row>
    <row r="77" spans="1:10" s="6" customFormat="1" ht="93.75" hidden="1" customHeight="1">
      <c r="A77" s="32" t="s">
        <v>62</v>
      </c>
      <c r="B77" s="32">
        <v>992</v>
      </c>
      <c r="C77" s="36" t="s">
        <v>12</v>
      </c>
      <c r="D77" s="36" t="s">
        <v>46</v>
      </c>
      <c r="E77" s="36" t="s">
        <v>63</v>
      </c>
      <c r="F77" s="36"/>
      <c r="G77" s="35">
        <f>G78</f>
        <v>0</v>
      </c>
      <c r="H77" s="35">
        <f>H78</f>
        <v>1</v>
      </c>
      <c r="I77" s="60">
        <f t="shared" si="6"/>
        <v>1</v>
      </c>
      <c r="J77" s="58" t="e">
        <f t="shared" si="7"/>
        <v>#DIV/0!</v>
      </c>
    </row>
    <row r="78" spans="1:10" s="6" customFormat="1" hidden="1">
      <c r="A78" s="32" t="s">
        <v>45</v>
      </c>
      <c r="B78" s="32">
        <v>992</v>
      </c>
      <c r="C78" s="36" t="s">
        <v>12</v>
      </c>
      <c r="D78" s="36" t="s">
        <v>46</v>
      </c>
      <c r="E78" s="36" t="s">
        <v>63</v>
      </c>
      <c r="F78" s="36" t="s">
        <v>47</v>
      </c>
      <c r="G78" s="35">
        <v>0</v>
      </c>
      <c r="H78" s="35">
        <v>1</v>
      </c>
      <c r="I78" s="60">
        <f t="shared" si="6"/>
        <v>1</v>
      </c>
      <c r="J78" s="58" t="e">
        <f t="shared" si="7"/>
        <v>#DIV/0!</v>
      </c>
    </row>
    <row r="79" spans="1:10" s="6" customFormat="1" ht="15" customHeight="1">
      <c r="A79" s="32" t="s">
        <v>53</v>
      </c>
      <c r="B79" s="32">
        <v>992</v>
      </c>
      <c r="C79" s="36" t="s">
        <v>12</v>
      </c>
      <c r="D79" s="36" t="s">
        <v>57</v>
      </c>
      <c r="E79" s="24" t="s">
        <v>353</v>
      </c>
      <c r="F79" s="36"/>
      <c r="G79" s="35">
        <f>G80</f>
        <v>3000</v>
      </c>
      <c r="H79" s="35">
        <f>H80</f>
        <v>3000</v>
      </c>
      <c r="I79" s="60">
        <f t="shared" si="6"/>
        <v>0</v>
      </c>
      <c r="J79" s="58">
        <f t="shared" si="7"/>
        <v>100</v>
      </c>
    </row>
    <row r="80" spans="1:10" s="6" customFormat="1" ht="18.75" customHeight="1">
      <c r="A80" s="32" t="s">
        <v>64</v>
      </c>
      <c r="B80" s="32">
        <v>992</v>
      </c>
      <c r="C80" s="36" t="s">
        <v>12</v>
      </c>
      <c r="D80" s="36" t="s">
        <v>57</v>
      </c>
      <c r="E80" s="24" t="s">
        <v>426</v>
      </c>
      <c r="F80" s="36"/>
      <c r="G80" s="35">
        <f>G81</f>
        <v>3000</v>
      </c>
      <c r="H80" s="35">
        <f>H81</f>
        <v>3000</v>
      </c>
      <c r="I80" s="60">
        <f t="shared" si="6"/>
        <v>0</v>
      </c>
      <c r="J80" s="58">
        <f t="shared" si="7"/>
        <v>100</v>
      </c>
    </row>
    <row r="81" spans="1:10" s="6" customFormat="1" ht="31.5" customHeight="1">
      <c r="A81" s="32" t="s">
        <v>14</v>
      </c>
      <c r="B81" s="32">
        <v>992</v>
      </c>
      <c r="C81" s="36" t="s">
        <v>12</v>
      </c>
      <c r="D81" s="36" t="s">
        <v>57</v>
      </c>
      <c r="E81" s="24" t="s">
        <v>426</v>
      </c>
      <c r="F81" s="36" t="s">
        <v>15</v>
      </c>
      <c r="G81" s="35">
        <v>3000</v>
      </c>
      <c r="H81" s="35">
        <v>3000</v>
      </c>
      <c r="I81" s="60">
        <f t="shared" si="6"/>
        <v>0</v>
      </c>
      <c r="J81" s="58">
        <f t="shared" si="7"/>
        <v>100</v>
      </c>
    </row>
    <row r="82" spans="1:10" s="6" customFormat="1" ht="117.75" hidden="1" customHeight="1">
      <c r="A82" s="32" t="s">
        <v>65</v>
      </c>
      <c r="B82" s="32">
        <v>992</v>
      </c>
      <c r="C82" s="36" t="s">
        <v>12</v>
      </c>
      <c r="D82" s="36" t="s">
        <v>46</v>
      </c>
      <c r="E82" s="36" t="s">
        <v>66</v>
      </c>
      <c r="F82" s="36"/>
      <c r="G82" s="35">
        <f>G83</f>
        <v>0</v>
      </c>
      <c r="H82" s="35">
        <f>H83</f>
        <v>0</v>
      </c>
      <c r="I82" s="60">
        <f t="shared" si="6"/>
        <v>0</v>
      </c>
      <c r="J82" s="58" t="e">
        <f t="shared" si="7"/>
        <v>#DIV/0!</v>
      </c>
    </row>
    <row r="83" spans="1:10" s="6" customFormat="1" hidden="1">
      <c r="A83" s="32" t="s">
        <v>45</v>
      </c>
      <c r="B83" s="32">
        <v>992</v>
      </c>
      <c r="C83" s="36" t="s">
        <v>12</v>
      </c>
      <c r="D83" s="36" t="s">
        <v>46</v>
      </c>
      <c r="E83" s="36" t="s">
        <v>66</v>
      </c>
      <c r="F83" s="36" t="s">
        <v>47</v>
      </c>
      <c r="G83" s="35">
        <f>5000-5000</f>
        <v>0</v>
      </c>
      <c r="H83" s="35">
        <f>5000-5000</f>
        <v>0</v>
      </c>
      <c r="I83" s="60">
        <f t="shared" si="6"/>
        <v>0</v>
      </c>
      <c r="J83" s="58" t="e">
        <f t="shared" si="7"/>
        <v>#DIV/0!</v>
      </c>
    </row>
    <row r="84" spans="1:10" s="6" customFormat="1">
      <c r="A84" s="30" t="s">
        <v>67</v>
      </c>
      <c r="B84" s="30">
        <v>992</v>
      </c>
      <c r="C84" s="39" t="s">
        <v>29</v>
      </c>
      <c r="D84" s="39" t="s">
        <v>11</v>
      </c>
      <c r="E84" s="39"/>
      <c r="F84" s="39"/>
      <c r="G84" s="26">
        <f>G95+G85</f>
        <v>2884259.92</v>
      </c>
      <c r="H84" s="26">
        <f>H85+H95</f>
        <v>2693746.4</v>
      </c>
      <c r="I84" s="60">
        <f t="shared" si="6"/>
        <v>-190513.52000000002</v>
      </c>
      <c r="J84" s="58">
        <f t="shared" si="7"/>
        <v>93.394717352658006</v>
      </c>
    </row>
    <row r="85" spans="1:10" s="6" customFormat="1" ht="18.75" customHeight="1">
      <c r="A85" s="32" t="s">
        <v>68</v>
      </c>
      <c r="B85" s="32">
        <v>992</v>
      </c>
      <c r="C85" s="36" t="s">
        <v>29</v>
      </c>
      <c r="D85" s="36" t="s">
        <v>52</v>
      </c>
      <c r="E85" s="36"/>
      <c r="F85" s="36"/>
      <c r="G85" s="43">
        <f t="shared" ref="G85:H87" si="9">G86</f>
        <v>2808183.92</v>
      </c>
      <c r="H85" s="43">
        <f t="shared" si="9"/>
        <v>2617812.4</v>
      </c>
      <c r="I85" s="60">
        <f t="shared" si="6"/>
        <v>-190371.52000000002</v>
      </c>
      <c r="J85" s="58">
        <f t="shared" si="7"/>
        <v>93.220831490267926</v>
      </c>
    </row>
    <row r="86" spans="1:10" s="6" customFormat="1" ht="32.25" customHeight="1">
      <c r="A86" s="32" t="s">
        <v>158</v>
      </c>
      <c r="B86" s="32">
        <v>992</v>
      </c>
      <c r="C86" s="36" t="s">
        <v>29</v>
      </c>
      <c r="D86" s="36" t="s">
        <v>52</v>
      </c>
      <c r="E86" s="24" t="s">
        <v>354</v>
      </c>
      <c r="F86" s="36"/>
      <c r="G86" s="43">
        <f t="shared" si="9"/>
        <v>2808183.92</v>
      </c>
      <c r="H86" s="43">
        <f t="shared" si="9"/>
        <v>2617812.4</v>
      </c>
      <c r="I86" s="60">
        <f t="shared" si="6"/>
        <v>-190371.52000000002</v>
      </c>
      <c r="J86" s="58">
        <f t="shared" si="7"/>
        <v>93.220831490267926</v>
      </c>
    </row>
    <row r="87" spans="1:10" s="6" customFormat="1" ht="78" customHeight="1">
      <c r="A87" s="32" t="s">
        <v>69</v>
      </c>
      <c r="B87" s="32">
        <v>992</v>
      </c>
      <c r="C87" s="36" t="s">
        <v>29</v>
      </c>
      <c r="D87" s="36" t="s">
        <v>52</v>
      </c>
      <c r="E87" s="24" t="s">
        <v>355</v>
      </c>
      <c r="F87" s="36"/>
      <c r="G87" s="43">
        <f t="shared" si="9"/>
        <v>2808183.92</v>
      </c>
      <c r="H87" s="43">
        <f t="shared" si="9"/>
        <v>2617812.4</v>
      </c>
      <c r="I87" s="60">
        <f t="shared" si="6"/>
        <v>-190371.52000000002</v>
      </c>
      <c r="J87" s="58">
        <f t="shared" si="7"/>
        <v>93.220831490267926</v>
      </c>
    </row>
    <row r="88" spans="1:10" s="6" customFormat="1" ht="31.5">
      <c r="A88" s="32" t="s">
        <v>14</v>
      </c>
      <c r="B88" s="32">
        <v>992</v>
      </c>
      <c r="C88" s="36" t="s">
        <v>29</v>
      </c>
      <c r="D88" s="36" t="s">
        <v>52</v>
      </c>
      <c r="E88" s="24" t="s">
        <v>355</v>
      </c>
      <c r="F88" s="36" t="s">
        <v>15</v>
      </c>
      <c r="G88" s="43">
        <v>2808183.92</v>
      </c>
      <c r="H88" s="43">
        <v>2617812.4</v>
      </c>
      <c r="I88" s="60">
        <f t="shared" si="6"/>
        <v>-190371.52000000002</v>
      </c>
      <c r="J88" s="58">
        <f t="shared" si="7"/>
        <v>93.220831490267926</v>
      </c>
    </row>
    <row r="89" spans="1:10" s="6" customFormat="1" ht="18" hidden="1" customHeight="1">
      <c r="A89" s="32" t="s">
        <v>71</v>
      </c>
      <c r="B89" s="32">
        <v>992</v>
      </c>
      <c r="C89" s="36" t="s">
        <v>29</v>
      </c>
      <c r="D89" s="36" t="s">
        <v>52</v>
      </c>
      <c r="E89" s="36" t="s">
        <v>72</v>
      </c>
      <c r="F89" s="36"/>
      <c r="G89" s="43">
        <f>G90</f>
        <v>0</v>
      </c>
      <c r="H89" s="43">
        <f>H90</f>
        <v>0</v>
      </c>
      <c r="I89" s="60">
        <f t="shared" si="6"/>
        <v>0</v>
      </c>
      <c r="J89" s="58" t="e">
        <f t="shared" si="7"/>
        <v>#DIV/0!</v>
      </c>
    </row>
    <row r="90" spans="1:10" s="6" customFormat="1" ht="75" hidden="1" customHeight="1">
      <c r="A90" s="44" t="s">
        <v>73</v>
      </c>
      <c r="B90" s="32">
        <v>992</v>
      </c>
      <c r="C90" s="36" t="s">
        <v>29</v>
      </c>
      <c r="D90" s="36" t="s">
        <v>52</v>
      </c>
      <c r="E90" s="36" t="s">
        <v>74</v>
      </c>
      <c r="F90" s="36"/>
      <c r="G90" s="43">
        <f>G91</f>
        <v>0</v>
      </c>
      <c r="H90" s="43">
        <f>H91</f>
        <v>0</v>
      </c>
      <c r="I90" s="60">
        <f t="shared" si="6"/>
        <v>0</v>
      </c>
      <c r="J90" s="58" t="e">
        <f t="shared" si="7"/>
        <v>#DIV/0!</v>
      </c>
    </row>
    <row r="91" spans="1:10" s="6" customFormat="1" ht="18" hidden="1" customHeight="1">
      <c r="A91" s="32" t="s">
        <v>45</v>
      </c>
      <c r="B91" s="32">
        <v>992</v>
      </c>
      <c r="C91" s="36" t="s">
        <v>29</v>
      </c>
      <c r="D91" s="36" t="s">
        <v>52</v>
      </c>
      <c r="E91" s="36" t="s">
        <v>74</v>
      </c>
      <c r="F91" s="36" t="s">
        <v>47</v>
      </c>
      <c r="G91" s="43">
        <v>0</v>
      </c>
      <c r="H91" s="43">
        <v>0</v>
      </c>
      <c r="I91" s="60">
        <f t="shared" si="6"/>
        <v>0</v>
      </c>
      <c r="J91" s="58" t="e">
        <f t="shared" si="7"/>
        <v>#DIV/0!</v>
      </c>
    </row>
    <row r="92" spans="1:10" s="6" customFormat="1" ht="21" hidden="1" customHeight="1">
      <c r="A92" s="32" t="s">
        <v>75</v>
      </c>
      <c r="B92" s="32">
        <v>992</v>
      </c>
      <c r="C92" s="36" t="s">
        <v>29</v>
      </c>
      <c r="D92" s="36" t="s">
        <v>52</v>
      </c>
      <c r="E92" s="36" t="s">
        <v>70</v>
      </c>
      <c r="F92" s="36" t="s">
        <v>76</v>
      </c>
      <c r="G92" s="43">
        <v>0</v>
      </c>
      <c r="H92" s="43">
        <v>0</v>
      </c>
      <c r="I92" s="60">
        <f t="shared" si="6"/>
        <v>0</v>
      </c>
      <c r="J92" s="58" t="e">
        <f t="shared" si="7"/>
        <v>#DIV/0!</v>
      </c>
    </row>
    <row r="93" spans="1:10" s="6" customFormat="1" ht="31.5" hidden="1">
      <c r="A93" s="32" t="s">
        <v>77</v>
      </c>
      <c r="B93" s="32">
        <v>992</v>
      </c>
      <c r="C93" s="36" t="s">
        <v>29</v>
      </c>
      <c r="D93" s="36" t="s">
        <v>52</v>
      </c>
      <c r="E93" s="36" t="s">
        <v>78</v>
      </c>
      <c r="F93" s="36"/>
      <c r="G93" s="35">
        <f>G94</f>
        <v>0</v>
      </c>
      <c r="H93" s="35">
        <f>H94</f>
        <v>1</v>
      </c>
      <c r="I93" s="60">
        <f t="shared" si="6"/>
        <v>1</v>
      </c>
      <c r="J93" s="58" t="e">
        <f t="shared" si="7"/>
        <v>#DIV/0!</v>
      </c>
    </row>
    <row r="94" spans="1:10" s="6" customFormat="1" ht="31.5" hidden="1">
      <c r="A94" s="32" t="s">
        <v>14</v>
      </c>
      <c r="B94" s="32">
        <v>992</v>
      </c>
      <c r="C94" s="36" t="s">
        <v>29</v>
      </c>
      <c r="D94" s="36" t="s">
        <v>52</v>
      </c>
      <c r="E94" s="36" t="s">
        <v>78</v>
      </c>
      <c r="F94" s="36" t="s">
        <v>15</v>
      </c>
      <c r="G94" s="35">
        <v>0</v>
      </c>
      <c r="H94" s="35">
        <v>1</v>
      </c>
      <c r="I94" s="60">
        <f t="shared" si="6"/>
        <v>1</v>
      </c>
      <c r="J94" s="58" t="e">
        <f t="shared" si="7"/>
        <v>#DIV/0!</v>
      </c>
    </row>
    <row r="95" spans="1:10" s="6" customFormat="1" ht="19.5" customHeight="1">
      <c r="A95" s="32" t="s">
        <v>79</v>
      </c>
      <c r="B95" s="32">
        <v>992</v>
      </c>
      <c r="C95" s="36" t="s">
        <v>29</v>
      </c>
      <c r="D95" s="36" t="s">
        <v>80</v>
      </c>
      <c r="E95" s="36"/>
      <c r="F95" s="36"/>
      <c r="G95" s="35">
        <f>G96+G104</f>
        <v>76076</v>
      </c>
      <c r="H95" s="35">
        <f>H96+H104</f>
        <v>75934</v>
      </c>
      <c r="I95" s="60">
        <f t="shared" si="6"/>
        <v>-142</v>
      </c>
      <c r="J95" s="58">
        <f t="shared" si="7"/>
        <v>99.813344550186656</v>
      </c>
    </row>
    <row r="96" spans="1:10" s="6" customFormat="1" ht="27" customHeight="1">
      <c r="A96" s="32" t="s">
        <v>156</v>
      </c>
      <c r="B96" s="32">
        <v>992</v>
      </c>
      <c r="C96" s="36" t="s">
        <v>29</v>
      </c>
      <c r="D96" s="36" t="s">
        <v>80</v>
      </c>
      <c r="E96" s="24" t="s">
        <v>345</v>
      </c>
      <c r="F96" s="36"/>
      <c r="G96" s="35">
        <f>G101</f>
        <v>5000</v>
      </c>
      <c r="H96" s="35">
        <f>H101</f>
        <v>5000</v>
      </c>
      <c r="I96" s="60">
        <f t="shared" si="6"/>
        <v>0</v>
      </c>
      <c r="J96" s="58">
        <f t="shared" si="7"/>
        <v>100</v>
      </c>
    </row>
    <row r="97" spans="1:10" s="6" customFormat="1" hidden="1">
      <c r="A97" s="32" t="s">
        <v>71</v>
      </c>
      <c r="B97" s="32">
        <v>992</v>
      </c>
      <c r="C97" s="36" t="s">
        <v>29</v>
      </c>
      <c r="D97" s="36" t="s">
        <v>80</v>
      </c>
      <c r="E97" s="36" t="s">
        <v>72</v>
      </c>
      <c r="F97" s="36"/>
      <c r="G97" s="35"/>
      <c r="H97" s="35"/>
      <c r="I97" s="60">
        <f t="shared" si="6"/>
        <v>0</v>
      </c>
      <c r="J97" s="58" t="e">
        <f t="shared" si="7"/>
        <v>#DIV/0!</v>
      </c>
    </row>
    <row r="98" spans="1:10" s="6" customFormat="1" ht="75.75" hidden="1" customHeight="1">
      <c r="A98" s="45" t="s">
        <v>81</v>
      </c>
      <c r="B98" s="32">
        <v>992</v>
      </c>
      <c r="C98" s="36" t="s">
        <v>29</v>
      </c>
      <c r="D98" s="36" t="s">
        <v>80</v>
      </c>
      <c r="E98" s="36" t="s">
        <v>82</v>
      </c>
      <c r="F98" s="36"/>
      <c r="G98" s="35"/>
      <c r="H98" s="35"/>
      <c r="I98" s="60">
        <f t="shared" si="6"/>
        <v>0</v>
      </c>
      <c r="J98" s="58" t="e">
        <f t="shared" si="7"/>
        <v>#DIV/0!</v>
      </c>
    </row>
    <row r="99" spans="1:10" s="6" customFormat="1" ht="23.25" hidden="1" customHeight="1">
      <c r="A99" s="32" t="s">
        <v>45</v>
      </c>
      <c r="B99" s="32">
        <v>992</v>
      </c>
      <c r="C99" s="36" t="s">
        <v>29</v>
      </c>
      <c r="D99" s="36" t="s">
        <v>80</v>
      </c>
      <c r="E99" s="36" t="s">
        <v>82</v>
      </c>
      <c r="F99" s="36" t="s">
        <v>47</v>
      </c>
      <c r="G99" s="35"/>
      <c r="H99" s="35"/>
      <c r="I99" s="60">
        <f t="shared" si="6"/>
        <v>0</v>
      </c>
      <c r="J99" s="58" t="e">
        <f t="shared" si="7"/>
        <v>#DIV/0!</v>
      </c>
    </row>
    <row r="100" spans="1:10" s="6" customFormat="1" ht="56.25" hidden="1" customHeight="1">
      <c r="A100" s="32" t="s">
        <v>83</v>
      </c>
      <c r="B100" s="32">
        <v>992</v>
      </c>
      <c r="C100" s="36" t="s">
        <v>29</v>
      </c>
      <c r="D100" s="36" t="s">
        <v>80</v>
      </c>
      <c r="E100" s="36" t="s">
        <v>84</v>
      </c>
      <c r="F100" s="36" t="s">
        <v>85</v>
      </c>
      <c r="G100" s="35">
        <v>0</v>
      </c>
      <c r="H100" s="35">
        <v>1</v>
      </c>
      <c r="I100" s="60">
        <f t="shared" si="6"/>
        <v>1</v>
      </c>
      <c r="J100" s="58" t="e">
        <f t="shared" si="7"/>
        <v>#DIV/0!</v>
      </c>
    </row>
    <row r="101" spans="1:10" s="6" customFormat="1" ht="29.25" customHeight="1">
      <c r="A101" s="46" t="s">
        <v>86</v>
      </c>
      <c r="B101" s="32">
        <v>992</v>
      </c>
      <c r="C101" s="36" t="s">
        <v>29</v>
      </c>
      <c r="D101" s="36" t="s">
        <v>80</v>
      </c>
      <c r="E101" s="24" t="s">
        <v>356</v>
      </c>
      <c r="F101" s="36"/>
      <c r="G101" s="35">
        <f>G102</f>
        <v>5000</v>
      </c>
      <c r="H101" s="35">
        <f>H102</f>
        <v>5000</v>
      </c>
      <c r="I101" s="60">
        <f t="shared" si="6"/>
        <v>0</v>
      </c>
      <c r="J101" s="58">
        <f t="shared" si="7"/>
        <v>100</v>
      </c>
    </row>
    <row r="102" spans="1:10" s="6" customFormat="1" ht="44.25" customHeight="1">
      <c r="A102" s="32" t="s">
        <v>428</v>
      </c>
      <c r="B102" s="32">
        <v>992</v>
      </c>
      <c r="C102" s="36" t="s">
        <v>29</v>
      </c>
      <c r="D102" s="36" t="s">
        <v>80</v>
      </c>
      <c r="E102" s="24" t="s">
        <v>427</v>
      </c>
      <c r="F102" s="36"/>
      <c r="G102" s="35">
        <f>G103</f>
        <v>5000</v>
      </c>
      <c r="H102" s="35">
        <f>H103</f>
        <v>5000</v>
      </c>
      <c r="I102" s="60">
        <f t="shared" si="6"/>
        <v>0</v>
      </c>
      <c r="J102" s="58">
        <f t="shared" si="7"/>
        <v>100</v>
      </c>
    </row>
    <row r="103" spans="1:10" s="18" customFormat="1" ht="28.5" customHeight="1">
      <c r="A103" s="32" t="s">
        <v>14</v>
      </c>
      <c r="B103" s="32">
        <v>992</v>
      </c>
      <c r="C103" s="36" t="s">
        <v>29</v>
      </c>
      <c r="D103" s="36" t="s">
        <v>80</v>
      </c>
      <c r="E103" s="24" t="s">
        <v>427</v>
      </c>
      <c r="F103" s="36" t="s">
        <v>15</v>
      </c>
      <c r="G103" s="35">
        <v>5000</v>
      </c>
      <c r="H103" s="35">
        <v>5000</v>
      </c>
      <c r="I103" s="60">
        <f t="shared" si="6"/>
        <v>0</v>
      </c>
      <c r="J103" s="58">
        <f t="shared" si="7"/>
        <v>100</v>
      </c>
    </row>
    <row r="104" spans="1:10" s="18" customFormat="1" ht="28.5" customHeight="1">
      <c r="A104" s="32" t="s">
        <v>38</v>
      </c>
      <c r="B104" s="32">
        <v>992</v>
      </c>
      <c r="C104" s="36" t="s">
        <v>29</v>
      </c>
      <c r="D104" s="36" t="s">
        <v>80</v>
      </c>
      <c r="E104" s="24" t="s">
        <v>338</v>
      </c>
      <c r="F104" s="36"/>
      <c r="G104" s="35">
        <f>G105+G107</f>
        <v>71076</v>
      </c>
      <c r="H104" s="35">
        <f>H105+H107</f>
        <v>70934</v>
      </c>
      <c r="I104" s="60">
        <f t="shared" si="6"/>
        <v>-142</v>
      </c>
      <c r="J104" s="58">
        <f t="shared" si="7"/>
        <v>99.800213855591196</v>
      </c>
    </row>
    <row r="105" spans="1:10" s="18" customFormat="1" ht="14.25" customHeight="1">
      <c r="A105" s="32" t="s">
        <v>21</v>
      </c>
      <c r="B105" s="32">
        <v>992</v>
      </c>
      <c r="C105" s="36" t="s">
        <v>29</v>
      </c>
      <c r="D105" s="36" t="s">
        <v>80</v>
      </c>
      <c r="E105" s="24" t="s">
        <v>424</v>
      </c>
      <c r="F105" s="36"/>
      <c r="G105" s="35">
        <f>G106</f>
        <v>2000</v>
      </c>
      <c r="H105" s="35">
        <f>H106</f>
        <v>2000</v>
      </c>
      <c r="I105" s="60">
        <f t="shared" ref="I105:I106" si="10">H105-G105</f>
        <v>0</v>
      </c>
      <c r="J105" s="58">
        <f t="shared" ref="J105:J106" si="11">H105/G105*100</f>
        <v>100</v>
      </c>
    </row>
    <row r="106" spans="1:10" s="18" customFormat="1" ht="16.5" customHeight="1">
      <c r="A106" s="32" t="s">
        <v>22</v>
      </c>
      <c r="B106" s="32">
        <v>992</v>
      </c>
      <c r="C106" s="36" t="s">
        <v>29</v>
      </c>
      <c r="D106" s="36" t="s">
        <v>80</v>
      </c>
      <c r="E106" s="24" t="s">
        <v>347</v>
      </c>
      <c r="F106" s="36" t="s">
        <v>23</v>
      </c>
      <c r="G106" s="35">
        <f>2000</f>
        <v>2000</v>
      </c>
      <c r="H106" s="35">
        <f>2000</f>
        <v>2000</v>
      </c>
      <c r="I106" s="60">
        <f t="shared" si="10"/>
        <v>0</v>
      </c>
      <c r="J106" s="58">
        <f t="shared" si="11"/>
        <v>100</v>
      </c>
    </row>
    <row r="107" spans="1:10" s="18" customFormat="1" ht="33" customHeight="1">
      <c r="A107" s="32" t="s">
        <v>430</v>
      </c>
      <c r="B107" s="32">
        <v>992</v>
      </c>
      <c r="C107" s="36" t="s">
        <v>29</v>
      </c>
      <c r="D107" s="36" t="s">
        <v>80</v>
      </c>
      <c r="E107" s="24" t="s">
        <v>429</v>
      </c>
      <c r="F107" s="36"/>
      <c r="G107" s="35">
        <f>G108</f>
        <v>69076</v>
      </c>
      <c r="H107" s="35">
        <f>H108</f>
        <v>68934</v>
      </c>
      <c r="I107" s="60">
        <f t="shared" si="6"/>
        <v>-142</v>
      </c>
      <c r="J107" s="58">
        <f t="shared" si="7"/>
        <v>99.794429324222605</v>
      </c>
    </row>
    <row r="108" spans="1:10" s="18" customFormat="1" ht="30.75" customHeight="1">
      <c r="A108" s="32" t="s">
        <v>14</v>
      </c>
      <c r="B108" s="32">
        <v>992</v>
      </c>
      <c r="C108" s="36" t="s">
        <v>29</v>
      </c>
      <c r="D108" s="36" t="s">
        <v>80</v>
      </c>
      <c r="E108" s="24" t="s">
        <v>429</v>
      </c>
      <c r="F108" s="36" t="s">
        <v>15</v>
      </c>
      <c r="G108" s="35">
        <v>69076</v>
      </c>
      <c r="H108" s="35">
        <v>68934</v>
      </c>
      <c r="I108" s="60">
        <f t="shared" si="6"/>
        <v>-142</v>
      </c>
      <c r="J108" s="58">
        <f t="shared" si="7"/>
        <v>99.794429324222605</v>
      </c>
    </row>
    <row r="109" spans="1:10" s="6" customFormat="1" ht="15.75" customHeight="1">
      <c r="A109" s="30" t="s">
        <v>87</v>
      </c>
      <c r="B109" s="30">
        <v>992</v>
      </c>
      <c r="C109" s="39" t="s">
        <v>88</v>
      </c>
      <c r="D109" s="39" t="s">
        <v>11</v>
      </c>
      <c r="E109" s="39"/>
      <c r="F109" s="39"/>
      <c r="G109" s="26">
        <f>G118+G114+G110</f>
        <v>1249749</v>
      </c>
      <c r="H109" s="26">
        <f>H110+H114+H118</f>
        <v>1128158.82</v>
      </c>
      <c r="I109" s="60">
        <f t="shared" si="6"/>
        <v>-121590.17999999993</v>
      </c>
      <c r="J109" s="58">
        <f t="shared" si="7"/>
        <v>90.270831983062209</v>
      </c>
    </row>
    <row r="110" spans="1:10" s="6" customFormat="1" ht="13.5" customHeight="1">
      <c r="A110" s="32" t="s">
        <v>159</v>
      </c>
      <c r="B110" s="32">
        <v>992</v>
      </c>
      <c r="C110" s="36" t="s">
        <v>88</v>
      </c>
      <c r="D110" s="36" t="s">
        <v>10</v>
      </c>
      <c r="E110" s="36"/>
      <c r="F110" s="36"/>
      <c r="G110" s="35">
        <f t="shared" ref="G110:H112" si="12">G111</f>
        <v>32620</v>
      </c>
      <c r="H110" s="35">
        <f t="shared" si="12"/>
        <v>32080.68</v>
      </c>
      <c r="I110" s="60">
        <f t="shared" si="6"/>
        <v>-539.31999999999971</v>
      </c>
      <c r="J110" s="58">
        <f t="shared" si="7"/>
        <v>98.346658491722877</v>
      </c>
    </row>
    <row r="111" spans="1:10" s="6" customFormat="1" ht="16.5" customHeight="1">
      <c r="A111" s="32" t="s">
        <v>160</v>
      </c>
      <c r="B111" s="32">
        <v>992</v>
      </c>
      <c r="C111" s="36" t="s">
        <v>88</v>
      </c>
      <c r="D111" s="36" t="s">
        <v>10</v>
      </c>
      <c r="E111" s="24" t="s">
        <v>357</v>
      </c>
      <c r="F111" s="36"/>
      <c r="G111" s="35">
        <f t="shared" si="12"/>
        <v>32620</v>
      </c>
      <c r="H111" s="35">
        <f t="shared" si="12"/>
        <v>32080.68</v>
      </c>
      <c r="I111" s="60">
        <f t="shared" si="6"/>
        <v>-539.31999999999971</v>
      </c>
      <c r="J111" s="58">
        <f t="shared" si="7"/>
        <v>98.346658491722877</v>
      </c>
    </row>
    <row r="112" spans="1:10" s="6" customFormat="1" ht="17.25" customHeight="1">
      <c r="A112" s="32" t="s">
        <v>161</v>
      </c>
      <c r="B112" s="32">
        <v>992</v>
      </c>
      <c r="C112" s="36" t="s">
        <v>88</v>
      </c>
      <c r="D112" s="36" t="s">
        <v>10</v>
      </c>
      <c r="E112" s="24" t="s">
        <v>358</v>
      </c>
      <c r="F112" s="39"/>
      <c r="G112" s="35">
        <f t="shared" si="12"/>
        <v>32620</v>
      </c>
      <c r="H112" s="35">
        <f t="shared" si="12"/>
        <v>32080.68</v>
      </c>
      <c r="I112" s="60">
        <f t="shared" si="6"/>
        <v>-539.31999999999971</v>
      </c>
      <c r="J112" s="58">
        <f t="shared" si="7"/>
        <v>98.346658491722877</v>
      </c>
    </row>
    <row r="113" spans="1:10" s="6" customFormat="1" ht="30.75" customHeight="1">
      <c r="A113" s="32" t="s">
        <v>14</v>
      </c>
      <c r="B113" s="32">
        <v>992</v>
      </c>
      <c r="C113" s="36" t="s">
        <v>88</v>
      </c>
      <c r="D113" s="36" t="s">
        <v>10</v>
      </c>
      <c r="E113" s="24" t="s">
        <v>358</v>
      </c>
      <c r="F113" s="36" t="s">
        <v>15</v>
      </c>
      <c r="G113" s="35">
        <v>32620</v>
      </c>
      <c r="H113" s="35">
        <v>32080.68</v>
      </c>
      <c r="I113" s="60">
        <f t="shared" si="6"/>
        <v>-539.31999999999971</v>
      </c>
      <c r="J113" s="58">
        <f t="shared" si="7"/>
        <v>98.346658491722877</v>
      </c>
    </row>
    <row r="114" spans="1:10" s="6" customFormat="1" ht="17.25" customHeight="1">
      <c r="A114" s="32" t="s">
        <v>89</v>
      </c>
      <c r="B114" s="32">
        <v>992</v>
      </c>
      <c r="C114" s="36" t="s">
        <v>88</v>
      </c>
      <c r="D114" s="36" t="s">
        <v>26</v>
      </c>
      <c r="E114" s="36"/>
      <c r="F114" s="36"/>
      <c r="G114" s="35">
        <f t="shared" ref="G114:H116" si="13">G115</f>
        <v>200000</v>
      </c>
      <c r="H114" s="35">
        <f t="shared" si="13"/>
        <v>200000</v>
      </c>
      <c r="I114" s="60">
        <f t="shared" si="6"/>
        <v>0</v>
      </c>
      <c r="J114" s="58">
        <f t="shared" si="7"/>
        <v>100</v>
      </c>
    </row>
    <row r="115" spans="1:10" s="6" customFormat="1" ht="33.75" customHeight="1">
      <c r="A115" s="32" t="s">
        <v>163</v>
      </c>
      <c r="B115" s="32">
        <v>992</v>
      </c>
      <c r="C115" s="36" t="s">
        <v>88</v>
      </c>
      <c r="D115" s="36" t="s">
        <v>26</v>
      </c>
      <c r="E115" s="24" t="s">
        <v>359</v>
      </c>
      <c r="F115" s="36"/>
      <c r="G115" s="35">
        <f t="shared" si="13"/>
        <v>200000</v>
      </c>
      <c r="H115" s="35">
        <f t="shared" si="13"/>
        <v>200000</v>
      </c>
      <c r="I115" s="60">
        <f t="shared" ref="I115:I165" si="14">H115-G115</f>
        <v>0</v>
      </c>
      <c r="J115" s="58">
        <f t="shared" ref="J115:J165" si="15">H115/G115*100</f>
        <v>100</v>
      </c>
    </row>
    <row r="116" spans="1:10" s="6" customFormat="1" ht="15" customHeight="1">
      <c r="A116" s="32" t="s">
        <v>361</v>
      </c>
      <c r="B116" s="32">
        <v>992</v>
      </c>
      <c r="C116" s="36" t="s">
        <v>88</v>
      </c>
      <c r="D116" s="36" t="s">
        <v>26</v>
      </c>
      <c r="E116" s="24" t="s">
        <v>360</v>
      </c>
      <c r="F116" s="36"/>
      <c r="G116" s="35">
        <f t="shared" si="13"/>
        <v>200000</v>
      </c>
      <c r="H116" s="35">
        <f t="shared" si="13"/>
        <v>200000</v>
      </c>
      <c r="I116" s="60">
        <f t="shared" si="14"/>
        <v>0</v>
      </c>
      <c r="J116" s="58">
        <f t="shared" si="15"/>
        <v>100</v>
      </c>
    </row>
    <row r="117" spans="1:10" s="6" customFormat="1" ht="28.5" customHeight="1">
      <c r="A117" s="32" t="s">
        <v>164</v>
      </c>
      <c r="B117" s="32">
        <v>992</v>
      </c>
      <c r="C117" s="36" t="s">
        <v>88</v>
      </c>
      <c r="D117" s="36" t="s">
        <v>26</v>
      </c>
      <c r="E117" s="24" t="s">
        <v>360</v>
      </c>
      <c r="F117" s="36" t="s">
        <v>15</v>
      </c>
      <c r="G117" s="35">
        <v>200000</v>
      </c>
      <c r="H117" s="35">
        <v>200000</v>
      </c>
      <c r="I117" s="60">
        <f t="shared" si="14"/>
        <v>0</v>
      </c>
      <c r="J117" s="58">
        <f t="shared" si="15"/>
        <v>100</v>
      </c>
    </row>
    <row r="118" spans="1:10" s="6" customFormat="1" ht="15.75" customHeight="1">
      <c r="A118" s="32" t="s">
        <v>91</v>
      </c>
      <c r="B118" s="32">
        <v>992</v>
      </c>
      <c r="C118" s="36" t="s">
        <v>88</v>
      </c>
      <c r="D118" s="36" t="s">
        <v>12</v>
      </c>
      <c r="E118" s="36"/>
      <c r="F118" s="36"/>
      <c r="G118" s="35">
        <f>G127</f>
        <v>1017129</v>
      </c>
      <c r="H118" s="35">
        <f>H127</f>
        <v>896078.14000000013</v>
      </c>
      <c r="I118" s="60">
        <f t="shared" si="14"/>
        <v>-121050.85999999987</v>
      </c>
      <c r="J118" s="58">
        <f t="shared" si="15"/>
        <v>88.098770165829521</v>
      </c>
    </row>
    <row r="119" spans="1:10" s="6" customFormat="1" hidden="1">
      <c r="A119" s="32" t="s">
        <v>71</v>
      </c>
      <c r="B119" s="32">
        <v>992</v>
      </c>
      <c r="C119" s="36" t="s">
        <v>88</v>
      </c>
      <c r="D119" s="36" t="s">
        <v>12</v>
      </c>
      <c r="E119" s="36" t="s">
        <v>72</v>
      </c>
      <c r="F119" s="36"/>
      <c r="G119" s="35">
        <f>G120</f>
        <v>0</v>
      </c>
      <c r="H119" s="35">
        <f>H120</f>
        <v>0</v>
      </c>
      <c r="I119" s="60">
        <f t="shared" si="14"/>
        <v>0</v>
      </c>
      <c r="J119" s="58" t="e">
        <f t="shared" si="15"/>
        <v>#DIV/0!</v>
      </c>
    </row>
    <row r="120" spans="1:10" s="6" customFormat="1" ht="47.25" hidden="1">
      <c r="A120" s="32" t="s">
        <v>92</v>
      </c>
      <c r="B120" s="32">
        <v>992</v>
      </c>
      <c r="C120" s="36" t="s">
        <v>88</v>
      </c>
      <c r="D120" s="36" t="s">
        <v>12</v>
      </c>
      <c r="E120" s="36" t="s">
        <v>93</v>
      </c>
      <c r="F120" s="36"/>
      <c r="G120" s="35">
        <f>G121+G122</f>
        <v>0</v>
      </c>
      <c r="H120" s="35">
        <f>H121+H122</f>
        <v>0</v>
      </c>
      <c r="I120" s="60">
        <f t="shared" si="14"/>
        <v>0</v>
      </c>
      <c r="J120" s="58" t="e">
        <f t="shared" si="15"/>
        <v>#DIV/0!</v>
      </c>
    </row>
    <row r="121" spans="1:10" s="6" customFormat="1" hidden="1">
      <c r="A121" s="32" t="s">
        <v>75</v>
      </c>
      <c r="B121" s="32">
        <v>992</v>
      </c>
      <c r="C121" s="36" t="s">
        <v>88</v>
      </c>
      <c r="D121" s="36" t="s">
        <v>12</v>
      </c>
      <c r="E121" s="36" t="s">
        <v>93</v>
      </c>
      <c r="F121" s="36" t="s">
        <v>94</v>
      </c>
      <c r="G121" s="35"/>
      <c r="H121" s="35"/>
      <c r="I121" s="60">
        <f t="shared" si="14"/>
        <v>0</v>
      </c>
      <c r="J121" s="58" t="e">
        <f t="shared" si="15"/>
        <v>#DIV/0!</v>
      </c>
    </row>
    <row r="122" spans="1:10" s="6" customFormat="1" hidden="1">
      <c r="A122" s="32" t="s">
        <v>45</v>
      </c>
      <c r="B122" s="32">
        <v>992</v>
      </c>
      <c r="C122" s="36" t="s">
        <v>88</v>
      </c>
      <c r="D122" s="36" t="s">
        <v>12</v>
      </c>
      <c r="E122" s="36" t="s">
        <v>93</v>
      </c>
      <c r="F122" s="36" t="s">
        <v>47</v>
      </c>
      <c r="G122" s="35"/>
      <c r="H122" s="35"/>
      <c r="I122" s="60">
        <f t="shared" si="14"/>
        <v>0</v>
      </c>
      <c r="J122" s="58" t="e">
        <f t="shared" si="15"/>
        <v>#DIV/0!</v>
      </c>
    </row>
    <row r="123" spans="1:10" s="6" customFormat="1" ht="31.5" hidden="1">
      <c r="A123" s="32" t="s">
        <v>162</v>
      </c>
      <c r="B123" s="32">
        <v>992</v>
      </c>
      <c r="C123" s="36" t="s">
        <v>88</v>
      </c>
      <c r="D123" s="36" t="s">
        <v>12</v>
      </c>
      <c r="E123" s="36" t="s">
        <v>125</v>
      </c>
      <c r="F123" s="36"/>
      <c r="G123" s="35">
        <f t="shared" ref="G123:H125" si="16">G124</f>
        <v>500000</v>
      </c>
      <c r="H123" s="35">
        <f t="shared" si="16"/>
        <v>500001</v>
      </c>
      <c r="I123" s="60">
        <f t="shared" si="14"/>
        <v>1</v>
      </c>
      <c r="J123" s="58">
        <f t="shared" si="15"/>
        <v>100.00020000000001</v>
      </c>
    </row>
    <row r="124" spans="1:10" s="6" customFormat="1" ht="31.5" hidden="1">
      <c r="A124" s="32" t="s">
        <v>165</v>
      </c>
      <c r="B124" s="32">
        <v>992</v>
      </c>
      <c r="C124" s="36" t="s">
        <v>88</v>
      </c>
      <c r="D124" s="36" t="s">
        <v>12</v>
      </c>
      <c r="E124" s="36" t="s">
        <v>166</v>
      </c>
      <c r="F124" s="36"/>
      <c r="G124" s="35">
        <f t="shared" si="16"/>
        <v>500000</v>
      </c>
      <c r="H124" s="35">
        <f t="shared" si="16"/>
        <v>500001</v>
      </c>
      <c r="I124" s="60">
        <f t="shared" si="14"/>
        <v>1</v>
      </c>
      <c r="J124" s="58">
        <f t="shared" si="15"/>
        <v>100.00020000000001</v>
      </c>
    </row>
    <row r="125" spans="1:10" s="6" customFormat="1" hidden="1">
      <c r="A125" s="32" t="s">
        <v>167</v>
      </c>
      <c r="B125" s="32">
        <v>992</v>
      </c>
      <c r="C125" s="36" t="s">
        <v>88</v>
      </c>
      <c r="D125" s="36" t="s">
        <v>12</v>
      </c>
      <c r="E125" s="36" t="s">
        <v>168</v>
      </c>
      <c r="F125" s="36"/>
      <c r="G125" s="35">
        <f t="shared" si="16"/>
        <v>500000</v>
      </c>
      <c r="H125" s="35">
        <f t="shared" si="16"/>
        <v>500001</v>
      </c>
      <c r="I125" s="60">
        <f t="shared" si="14"/>
        <v>1</v>
      </c>
      <c r="J125" s="58">
        <f t="shared" si="15"/>
        <v>100.00020000000001</v>
      </c>
    </row>
    <row r="126" spans="1:10" s="6" customFormat="1" ht="47.25" hidden="1">
      <c r="A126" s="32" t="s">
        <v>90</v>
      </c>
      <c r="B126" s="32">
        <v>992</v>
      </c>
      <c r="C126" s="36" t="s">
        <v>88</v>
      </c>
      <c r="D126" s="36" t="s">
        <v>12</v>
      </c>
      <c r="E126" s="36" t="s">
        <v>168</v>
      </c>
      <c r="F126" s="36" t="s">
        <v>76</v>
      </c>
      <c r="G126" s="35">
        <v>500000</v>
      </c>
      <c r="H126" s="35">
        <v>500001</v>
      </c>
      <c r="I126" s="60">
        <f t="shared" si="14"/>
        <v>1</v>
      </c>
      <c r="J126" s="58">
        <f t="shared" si="15"/>
        <v>100.00020000000001</v>
      </c>
    </row>
    <row r="127" spans="1:10" s="6" customFormat="1" ht="14.25" customHeight="1">
      <c r="A127" s="32" t="s">
        <v>169</v>
      </c>
      <c r="B127" s="32">
        <v>992</v>
      </c>
      <c r="C127" s="36" t="s">
        <v>88</v>
      </c>
      <c r="D127" s="36" t="s">
        <v>12</v>
      </c>
      <c r="E127" s="24" t="s">
        <v>362</v>
      </c>
      <c r="F127" s="36"/>
      <c r="G127" s="35">
        <f>G128+G136+G133</f>
        <v>1017129</v>
      </c>
      <c r="H127" s="35">
        <f>H128+H136+H133</f>
        <v>896078.14000000013</v>
      </c>
      <c r="I127" s="60">
        <f t="shared" si="14"/>
        <v>-121050.85999999987</v>
      </c>
      <c r="J127" s="58">
        <f t="shared" si="15"/>
        <v>88.098770165829521</v>
      </c>
    </row>
    <row r="128" spans="1:10" s="6" customFormat="1" ht="27.75" customHeight="1">
      <c r="A128" s="44" t="s">
        <v>95</v>
      </c>
      <c r="B128" s="32">
        <v>992</v>
      </c>
      <c r="C128" s="36" t="s">
        <v>88</v>
      </c>
      <c r="D128" s="36" t="s">
        <v>12</v>
      </c>
      <c r="E128" s="24" t="s">
        <v>363</v>
      </c>
      <c r="F128" s="36"/>
      <c r="G128" s="35">
        <f>G129</f>
        <v>466500</v>
      </c>
      <c r="H128" s="35">
        <f>H129</f>
        <v>352526.96</v>
      </c>
      <c r="I128" s="60">
        <f t="shared" si="14"/>
        <v>-113973.03999999998</v>
      </c>
      <c r="J128" s="58">
        <f t="shared" si="15"/>
        <v>75.568480171489824</v>
      </c>
    </row>
    <row r="129" spans="1:10" s="6" customFormat="1" ht="30.75" customHeight="1">
      <c r="A129" s="32" t="s">
        <v>14</v>
      </c>
      <c r="B129" s="32">
        <v>992</v>
      </c>
      <c r="C129" s="36" t="s">
        <v>88</v>
      </c>
      <c r="D129" s="36" t="s">
        <v>12</v>
      </c>
      <c r="E129" s="24" t="s">
        <v>363</v>
      </c>
      <c r="F129" s="36" t="s">
        <v>15</v>
      </c>
      <c r="G129" s="35">
        <v>466500</v>
      </c>
      <c r="H129" s="35">
        <v>352526.96</v>
      </c>
      <c r="I129" s="60">
        <f t="shared" si="14"/>
        <v>-113973.03999999998</v>
      </c>
      <c r="J129" s="58">
        <f t="shared" si="15"/>
        <v>75.568480171489824</v>
      </c>
    </row>
    <row r="130" spans="1:10" s="6" customFormat="1" ht="21" hidden="1" customHeight="1">
      <c r="A130" s="45" t="s">
        <v>75</v>
      </c>
      <c r="B130" s="32">
        <v>992</v>
      </c>
      <c r="C130" s="36" t="s">
        <v>88</v>
      </c>
      <c r="D130" s="36" t="s">
        <v>12</v>
      </c>
      <c r="E130" s="36" t="s">
        <v>96</v>
      </c>
      <c r="F130" s="36" t="s">
        <v>76</v>
      </c>
      <c r="G130" s="35">
        <v>0</v>
      </c>
      <c r="H130" s="35">
        <v>1</v>
      </c>
      <c r="I130" s="60">
        <f t="shared" si="14"/>
        <v>1</v>
      </c>
      <c r="J130" s="58" t="e">
        <f t="shared" si="15"/>
        <v>#DIV/0!</v>
      </c>
    </row>
    <row r="131" spans="1:10" s="6" customFormat="1" ht="31.5" hidden="1">
      <c r="A131" s="32" t="s">
        <v>97</v>
      </c>
      <c r="B131" s="32">
        <v>992</v>
      </c>
      <c r="C131" s="36" t="s">
        <v>88</v>
      </c>
      <c r="D131" s="36" t="s">
        <v>12</v>
      </c>
      <c r="E131" s="36" t="s">
        <v>98</v>
      </c>
      <c r="F131" s="36"/>
      <c r="G131" s="35">
        <f>G132</f>
        <v>0</v>
      </c>
      <c r="H131" s="35">
        <f>H132</f>
        <v>1</v>
      </c>
      <c r="I131" s="60">
        <f t="shared" si="14"/>
        <v>1</v>
      </c>
      <c r="J131" s="58" t="e">
        <f t="shared" si="15"/>
        <v>#DIV/0!</v>
      </c>
    </row>
    <row r="132" spans="1:10" s="6" customFormat="1" ht="31.5" hidden="1">
      <c r="A132" s="32" t="s">
        <v>14</v>
      </c>
      <c r="B132" s="32">
        <v>992</v>
      </c>
      <c r="C132" s="36" t="s">
        <v>88</v>
      </c>
      <c r="D132" s="36" t="s">
        <v>12</v>
      </c>
      <c r="E132" s="36" t="s">
        <v>98</v>
      </c>
      <c r="F132" s="36" t="s">
        <v>15</v>
      </c>
      <c r="G132" s="35">
        <v>0</v>
      </c>
      <c r="H132" s="35">
        <v>1</v>
      </c>
      <c r="I132" s="60">
        <f t="shared" si="14"/>
        <v>1</v>
      </c>
      <c r="J132" s="58" t="e">
        <f t="shared" si="15"/>
        <v>#DIV/0!</v>
      </c>
    </row>
    <row r="133" spans="1:10" s="6" customFormat="1">
      <c r="A133" s="32" t="s">
        <v>99</v>
      </c>
      <c r="B133" s="32">
        <v>992</v>
      </c>
      <c r="C133" s="36" t="s">
        <v>88</v>
      </c>
      <c r="D133" s="36" t="s">
        <v>12</v>
      </c>
      <c r="E133" s="24" t="s">
        <v>364</v>
      </c>
      <c r="F133" s="36"/>
      <c r="G133" s="35">
        <f>G134+G135</f>
        <v>136000</v>
      </c>
      <c r="H133" s="35">
        <f>H134+H135</f>
        <v>134771.29999999999</v>
      </c>
      <c r="I133" s="60">
        <f t="shared" si="14"/>
        <v>-1228.7000000000116</v>
      </c>
      <c r="J133" s="58">
        <f t="shared" si="15"/>
        <v>99.096544117647042</v>
      </c>
    </row>
    <row r="134" spans="1:10" s="6" customFormat="1" ht="34.5" customHeight="1">
      <c r="A134" s="32" t="s">
        <v>14</v>
      </c>
      <c r="B134" s="32">
        <v>992</v>
      </c>
      <c r="C134" s="36" t="s">
        <v>88</v>
      </c>
      <c r="D134" s="36" t="s">
        <v>12</v>
      </c>
      <c r="E134" s="24" t="s">
        <v>364</v>
      </c>
      <c r="F134" s="36" t="s">
        <v>15</v>
      </c>
      <c r="G134" s="35">
        <v>116000</v>
      </c>
      <c r="H134" s="35">
        <v>114771.3</v>
      </c>
      <c r="I134" s="60">
        <f t="shared" si="14"/>
        <v>-1228.6999999999971</v>
      </c>
      <c r="J134" s="58">
        <f t="shared" si="15"/>
        <v>98.940775862068961</v>
      </c>
    </row>
    <row r="135" spans="1:10" s="6" customFormat="1" ht="22.5" customHeight="1">
      <c r="A135" s="32" t="s">
        <v>30</v>
      </c>
      <c r="B135" s="32">
        <v>992</v>
      </c>
      <c r="C135" s="36" t="s">
        <v>88</v>
      </c>
      <c r="D135" s="36" t="s">
        <v>12</v>
      </c>
      <c r="E135" s="24" t="s">
        <v>364</v>
      </c>
      <c r="F135" s="36" t="s">
        <v>31</v>
      </c>
      <c r="G135" s="35">
        <v>20000</v>
      </c>
      <c r="H135" s="35">
        <v>20000</v>
      </c>
      <c r="I135" s="60">
        <f t="shared" si="14"/>
        <v>0</v>
      </c>
      <c r="J135" s="58">
        <f t="shared" si="15"/>
        <v>100</v>
      </c>
    </row>
    <row r="136" spans="1:10" s="6" customFormat="1" ht="31.5">
      <c r="A136" s="32" t="s">
        <v>100</v>
      </c>
      <c r="B136" s="32">
        <v>992</v>
      </c>
      <c r="C136" s="36" t="s">
        <v>88</v>
      </c>
      <c r="D136" s="36" t="s">
        <v>12</v>
      </c>
      <c r="E136" s="24" t="s">
        <v>365</v>
      </c>
      <c r="F136" s="36"/>
      <c r="G136" s="35">
        <f>G144</f>
        <v>414629</v>
      </c>
      <c r="H136" s="35">
        <f>H144</f>
        <v>408779.88</v>
      </c>
      <c r="I136" s="60">
        <f t="shared" si="14"/>
        <v>-5849.1199999999953</v>
      </c>
      <c r="J136" s="58">
        <f t="shared" si="15"/>
        <v>98.589312373230044</v>
      </c>
    </row>
    <row r="137" spans="1:10" s="6" customFormat="1" hidden="1">
      <c r="A137" s="32" t="s">
        <v>45</v>
      </c>
      <c r="B137" s="32">
        <v>992</v>
      </c>
      <c r="C137" s="36" t="s">
        <v>88</v>
      </c>
      <c r="D137" s="36" t="s">
        <v>12</v>
      </c>
      <c r="E137" s="36" t="s">
        <v>102</v>
      </c>
      <c r="F137" s="36" t="s">
        <v>47</v>
      </c>
      <c r="G137" s="35">
        <v>0</v>
      </c>
      <c r="H137" s="35">
        <v>1</v>
      </c>
      <c r="I137" s="60">
        <f t="shared" si="14"/>
        <v>1</v>
      </c>
      <c r="J137" s="58" t="e">
        <f t="shared" si="15"/>
        <v>#DIV/0!</v>
      </c>
    </row>
    <row r="138" spans="1:10" s="6" customFormat="1" hidden="1">
      <c r="A138" s="32" t="s">
        <v>103</v>
      </c>
      <c r="B138" s="32">
        <v>992</v>
      </c>
      <c r="C138" s="36" t="s">
        <v>88</v>
      </c>
      <c r="D138" s="36" t="s">
        <v>12</v>
      </c>
      <c r="E138" s="36" t="s">
        <v>104</v>
      </c>
      <c r="F138" s="36"/>
      <c r="G138" s="35">
        <f>G139</f>
        <v>0</v>
      </c>
      <c r="H138" s="35">
        <f>H139</f>
        <v>0</v>
      </c>
      <c r="I138" s="60">
        <f t="shared" si="14"/>
        <v>0</v>
      </c>
      <c r="J138" s="58" t="e">
        <f t="shared" si="15"/>
        <v>#DIV/0!</v>
      </c>
    </row>
    <row r="139" spans="1:10" s="6" customFormat="1" hidden="1">
      <c r="A139" s="32" t="s">
        <v>105</v>
      </c>
      <c r="B139" s="32">
        <v>992</v>
      </c>
      <c r="C139" s="36" t="s">
        <v>88</v>
      </c>
      <c r="D139" s="36" t="s">
        <v>12</v>
      </c>
      <c r="E139" s="36" t="s">
        <v>106</v>
      </c>
      <c r="F139" s="36" t="s">
        <v>107</v>
      </c>
      <c r="G139" s="35"/>
      <c r="H139" s="35"/>
      <c r="I139" s="60">
        <f t="shared" si="14"/>
        <v>0</v>
      </c>
      <c r="J139" s="58" t="e">
        <f t="shared" si="15"/>
        <v>#DIV/0!</v>
      </c>
    </row>
    <row r="140" spans="1:10" s="6" customFormat="1" ht="54" hidden="1" customHeight="1">
      <c r="A140" s="32" t="s">
        <v>100</v>
      </c>
      <c r="B140" s="32">
        <v>992</v>
      </c>
      <c r="C140" s="36" t="s">
        <v>88</v>
      </c>
      <c r="D140" s="36" t="s">
        <v>12</v>
      </c>
      <c r="E140" s="36" t="s">
        <v>108</v>
      </c>
      <c r="F140" s="36"/>
      <c r="G140" s="35">
        <f>G141</f>
        <v>0</v>
      </c>
      <c r="H140" s="35">
        <f>H141</f>
        <v>1</v>
      </c>
      <c r="I140" s="60">
        <f t="shared" si="14"/>
        <v>1</v>
      </c>
      <c r="J140" s="58" t="e">
        <f t="shared" si="15"/>
        <v>#DIV/0!</v>
      </c>
    </row>
    <row r="141" spans="1:10" s="6" customFormat="1" ht="32.25" hidden="1" customHeight="1">
      <c r="A141" s="32" t="s">
        <v>45</v>
      </c>
      <c r="B141" s="32">
        <v>992</v>
      </c>
      <c r="C141" s="36" t="s">
        <v>88</v>
      </c>
      <c r="D141" s="36" t="s">
        <v>12</v>
      </c>
      <c r="E141" s="36" t="s">
        <v>108</v>
      </c>
      <c r="F141" s="36" t="s">
        <v>47</v>
      </c>
      <c r="G141" s="35">
        <v>0</v>
      </c>
      <c r="H141" s="35">
        <v>1</v>
      </c>
      <c r="I141" s="60">
        <f t="shared" si="14"/>
        <v>1</v>
      </c>
      <c r="J141" s="58" t="e">
        <f t="shared" si="15"/>
        <v>#DIV/0!</v>
      </c>
    </row>
    <row r="142" spans="1:10" s="6" customFormat="1" ht="64.5" hidden="1" customHeight="1">
      <c r="A142" s="32" t="s">
        <v>109</v>
      </c>
      <c r="B142" s="32">
        <v>992</v>
      </c>
      <c r="C142" s="36" t="s">
        <v>88</v>
      </c>
      <c r="D142" s="36" t="s">
        <v>12</v>
      </c>
      <c r="E142" s="36" t="s">
        <v>110</v>
      </c>
      <c r="F142" s="36"/>
      <c r="G142" s="35">
        <f>G143</f>
        <v>0</v>
      </c>
      <c r="H142" s="35">
        <f>H143</f>
        <v>0</v>
      </c>
      <c r="I142" s="60">
        <f t="shared" si="14"/>
        <v>0</v>
      </c>
      <c r="J142" s="58" t="e">
        <f t="shared" si="15"/>
        <v>#DIV/0!</v>
      </c>
    </row>
    <row r="143" spans="1:10" s="6" customFormat="1" ht="18.75" hidden="1" customHeight="1">
      <c r="A143" s="32" t="s">
        <v>45</v>
      </c>
      <c r="B143" s="32">
        <v>992</v>
      </c>
      <c r="C143" s="36" t="s">
        <v>88</v>
      </c>
      <c r="D143" s="36" t="s">
        <v>12</v>
      </c>
      <c r="E143" s="36" t="s">
        <v>110</v>
      </c>
      <c r="F143" s="36" t="s">
        <v>47</v>
      </c>
      <c r="G143" s="35"/>
      <c r="H143" s="35"/>
      <c r="I143" s="60">
        <f t="shared" si="14"/>
        <v>0</v>
      </c>
      <c r="J143" s="58" t="e">
        <f t="shared" si="15"/>
        <v>#DIV/0!</v>
      </c>
    </row>
    <row r="144" spans="1:10" s="6" customFormat="1" ht="31.5">
      <c r="A144" s="32" t="s">
        <v>14</v>
      </c>
      <c r="B144" s="32">
        <v>992</v>
      </c>
      <c r="C144" s="36" t="s">
        <v>88</v>
      </c>
      <c r="D144" s="36" t="s">
        <v>12</v>
      </c>
      <c r="E144" s="24" t="s">
        <v>365</v>
      </c>
      <c r="F144" s="36" t="s">
        <v>15</v>
      </c>
      <c r="G144" s="35">
        <v>414629</v>
      </c>
      <c r="H144" s="35">
        <v>408779.88</v>
      </c>
      <c r="I144" s="60">
        <f t="shared" si="14"/>
        <v>-5849.1199999999953</v>
      </c>
      <c r="J144" s="58">
        <f t="shared" si="15"/>
        <v>98.589312373230044</v>
      </c>
    </row>
    <row r="145" spans="1:10" s="6" customFormat="1" ht="21" hidden="1" customHeight="1">
      <c r="A145" s="45" t="s">
        <v>75</v>
      </c>
      <c r="B145" s="32">
        <v>992</v>
      </c>
      <c r="C145" s="36" t="s">
        <v>88</v>
      </c>
      <c r="D145" s="36" t="s">
        <v>12</v>
      </c>
      <c r="E145" s="36" t="s">
        <v>101</v>
      </c>
      <c r="F145" s="36" t="s">
        <v>76</v>
      </c>
      <c r="G145" s="35">
        <v>0</v>
      </c>
      <c r="H145" s="35">
        <v>0</v>
      </c>
      <c r="I145" s="60">
        <f t="shared" si="14"/>
        <v>0</v>
      </c>
      <c r="J145" s="58" t="e">
        <f t="shared" si="15"/>
        <v>#DIV/0!</v>
      </c>
    </row>
    <row r="146" spans="1:10" s="6" customFormat="1" ht="54.75" hidden="1" customHeight="1">
      <c r="A146" s="44" t="s">
        <v>111</v>
      </c>
      <c r="B146" s="32">
        <v>992</v>
      </c>
      <c r="C146" s="36" t="s">
        <v>88</v>
      </c>
      <c r="D146" s="36" t="s">
        <v>12</v>
      </c>
      <c r="E146" s="36" t="s">
        <v>112</v>
      </c>
      <c r="F146" s="36" t="s">
        <v>113</v>
      </c>
      <c r="G146" s="35">
        <v>0</v>
      </c>
      <c r="H146" s="35">
        <v>0</v>
      </c>
      <c r="I146" s="60">
        <f t="shared" si="14"/>
        <v>0</v>
      </c>
      <c r="J146" s="58" t="e">
        <f t="shared" si="15"/>
        <v>#DIV/0!</v>
      </c>
    </row>
    <row r="147" spans="1:10" s="6" customFormat="1" ht="77.25" hidden="1" customHeight="1">
      <c r="A147" s="32" t="s">
        <v>114</v>
      </c>
      <c r="B147" s="32">
        <v>992</v>
      </c>
      <c r="C147" s="36" t="s">
        <v>88</v>
      </c>
      <c r="D147" s="36" t="s">
        <v>12</v>
      </c>
      <c r="E147" s="36" t="s">
        <v>115</v>
      </c>
      <c r="F147" s="36"/>
      <c r="G147" s="35">
        <f>G148</f>
        <v>0</v>
      </c>
      <c r="H147" s="35">
        <f>H148</f>
        <v>1</v>
      </c>
      <c r="I147" s="60">
        <f t="shared" si="14"/>
        <v>1</v>
      </c>
      <c r="J147" s="58" t="e">
        <f t="shared" si="15"/>
        <v>#DIV/0!</v>
      </c>
    </row>
    <row r="148" spans="1:10" s="6" customFormat="1" ht="77.25" hidden="1" customHeight="1">
      <c r="A148" s="32" t="s">
        <v>114</v>
      </c>
      <c r="B148" s="32">
        <v>992</v>
      </c>
      <c r="C148" s="36" t="s">
        <v>88</v>
      </c>
      <c r="D148" s="36" t="s">
        <v>12</v>
      </c>
      <c r="E148" s="36" t="s">
        <v>116</v>
      </c>
      <c r="F148" s="36"/>
      <c r="G148" s="35">
        <f>G149</f>
        <v>0</v>
      </c>
      <c r="H148" s="35">
        <f>H149</f>
        <v>1</v>
      </c>
      <c r="I148" s="60">
        <f t="shared" si="14"/>
        <v>1</v>
      </c>
      <c r="J148" s="58" t="e">
        <f t="shared" si="15"/>
        <v>#DIV/0!</v>
      </c>
    </row>
    <row r="149" spans="1:10" s="6" customFormat="1" hidden="1">
      <c r="A149" s="32" t="s">
        <v>45</v>
      </c>
      <c r="B149" s="32">
        <v>992</v>
      </c>
      <c r="C149" s="36" t="s">
        <v>88</v>
      </c>
      <c r="D149" s="36" t="s">
        <v>12</v>
      </c>
      <c r="E149" s="36" t="s">
        <v>116</v>
      </c>
      <c r="F149" s="36" t="s">
        <v>47</v>
      </c>
      <c r="G149" s="35">
        <v>0</v>
      </c>
      <c r="H149" s="35">
        <v>1</v>
      </c>
      <c r="I149" s="60">
        <f t="shared" si="14"/>
        <v>1</v>
      </c>
      <c r="J149" s="58" t="e">
        <f t="shared" si="15"/>
        <v>#DIV/0!</v>
      </c>
    </row>
    <row r="150" spans="1:10" s="6" customFormat="1" ht="18" hidden="1" customHeight="1">
      <c r="A150" s="32" t="s">
        <v>117</v>
      </c>
      <c r="B150" s="32">
        <v>992</v>
      </c>
      <c r="C150" s="36" t="s">
        <v>37</v>
      </c>
      <c r="D150" s="36" t="s">
        <v>37</v>
      </c>
      <c r="E150" s="36" t="s">
        <v>44</v>
      </c>
      <c r="F150" s="36"/>
      <c r="G150" s="35">
        <f>G151</f>
        <v>0</v>
      </c>
      <c r="H150" s="35">
        <f>H151</f>
        <v>0</v>
      </c>
      <c r="I150" s="60">
        <f t="shared" si="14"/>
        <v>0</v>
      </c>
      <c r="J150" s="58" t="e">
        <f t="shared" si="15"/>
        <v>#DIV/0!</v>
      </c>
    </row>
    <row r="151" spans="1:10" s="6" customFormat="1" ht="91.5" hidden="1" customHeight="1">
      <c r="A151" s="32" t="s">
        <v>118</v>
      </c>
      <c r="B151" s="32">
        <v>992</v>
      </c>
      <c r="C151" s="36" t="s">
        <v>37</v>
      </c>
      <c r="D151" s="36" t="s">
        <v>37</v>
      </c>
      <c r="E151" s="36" t="s">
        <v>119</v>
      </c>
      <c r="F151" s="36"/>
      <c r="G151" s="35">
        <f>G152</f>
        <v>0</v>
      </c>
      <c r="H151" s="35">
        <f>H152</f>
        <v>0</v>
      </c>
      <c r="I151" s="60">
        <f t="shared" si="14"/>
        <v>0</v>
      </c>
      <c r="J151" s="58" t="e">
        <f t="shared" si="15"/>
        <v>#DIV/0!</v>
      </c>
    </row>
    <row r="152" spans="1:10" s="6" customFormat="1" ht="19.5" hidden="1" customHeight="1">
      <c r="A152" s="47" t="s">
        <v>120</v>
      </c>
      <c r="B152" s="32">
        <v>992</v>
      </c>
      <c r="C152" s="36" t="s">
        <v>37</v>
      </c>
      <c r="D152" s="36" t="s">
        <v>37</v>
      </c>
      <c r="E152" s="36" t="s">
        <v>119</v>
      </c>
      <c r="F152" s="48" t="s">
        <v>121</v>
      </c>
      <c r="G152" s="35">
        <v>0</v>
      </c>
      <c r="H152" s="35">
        <v>0</v>
      </c>
      <c r="I152" s="60">
        <f t="shared" si="14"/>
        <v>0</v>
      </c>
      <c r="J152" s="58" t="e">
        <f t="shared" si="15"/>
        <v>#DIV/0!</v>
      </c>
    </row>
    <row r="153" spans="1:10" s="6" customFormat="1">
      <c r="A153" s="30" t="s">
        <v>122</v>
      </c>
      <c r="B153" s="30">
        <v>992</v>
      </c>
      <c r="C153" s="39" t="s">
        <v>123</v>
      </c>
      <c r="D153" s="39" t="s">
        <v>11</v>
      </c>
      <c r="E153" s="39"/>
      <c r="F153" s="39"/>
      <c r="G153" s="26">
        <f>G154</f>
        <v>2917846</v>
      </c>
      <c r="H153" s="26">
        <f>H154</f>
        <v>2881657.05</v>
      </c>
      <c r="I153" s="60">
        <f t="shared" si="14"/>
        <v>-36188.950000000186</v>
      </c>
      <c r="J153" s="58">
        <f t="shared" si="15"/>
        <v>98.759737491286373</v>
      </c>
    </row>
    <row r="154" spans="1:10" s="6" customFormat="1" ht="19.5" customHeight="1">
      <c r="A154" s="32" t="s">
        <v>124</v>
      </c>
      <c r="B154" s="32">
        <v>992</v>
      </c>
      <c r="C154" s="36" t="s">
        <v>123</v>
      </c>
      <c r="D154" s="36" t="s">
        <v>10</v>
      </c>
      <c r="E154" s="36"/>
      <c r="F154" s="32"/>
      <c r="G154" s="35">
        <f>G155</f>
        <v>2917846</v>
      </c>
      <c r="H154" s="35">
        <f>H155</f>
        <v>2881657.05</v>
      </c>
      <c r="I154" s="60">
        <f t="shared" si="14"/>
        <v>-36188.950000000186</v>
      </c>
      <c r="J154" s="58">
        <f t="shared" si="15"/>
        <v>98.759737491286373</v>
      </c>
    </row>
    <row r="155" spans="1:10" s="6" customFormat="1" ht="60" customHeight="1">
      <c r="A155" s="32" t="s">
        <v>170</v>
      </c>
      <c r="B155" s="32">
        <v>992</v>
      </c>
      <c r="C155" s="36" t="s">
        <v>123</v>
      </c>
      <c r="D155" s="36" t="s">
        <v>10</v>
      </c>
      <c r="E155" s="24" t="s">
        <v>366</v>
      </c>
      <c r="F155" s="36"/>
      <c r="G155" s="35">
        <f>G157+G166</f>
        <v>2917846</v>
      </c>
      <c r="H155" s="35">
        <f>H157+H166</f>
        <v>2881657.05</v>
      </c>
      <c r="I155" s="60">
        <f t="shared" si="14"/>
        <v>-36188.950000000186</v>
      </c>
      <c r="J155" s="58">
        <f t="shared" si="15"/>
        <v>98.759737491286373</v>
      </c>
    </row>
    <row r="156" spans="1:10" s="6" customFormat="1" ht="70.5" hidden="1" customHeight="1">
      <c r="A156" s="49" t="s">
        <v>126</v>
      </c>
      <c r="B156" s="32">
        <v>992</v>
      </c>
      <c r="C156" s="36" t="s">
        <v>123</v>
      </c>
      <c r="D156" s="36" t="s">
        <v>10</v>
      </c>
      <c r="E156" s="36" t="s">
        <v>127</v>
      </c>
      <c r="F156" s="36"/>
      <c r="G156" s="35" t="e">
        <f>#REF!</f>
        <v>#REF!</v>
      </c>
      <c r="H156" s="35" t="e">
        <f>#REF!</f>
        <v>#REF!</v>
      </c>
      <c r="I156" s="60" t="e">
        <f t="shared" si="14"/>
        <v>#REF!</v>
      </c>
      <c r="J156" s="58" t="e">
        <f t="shared" si="15"/>
        <v>#REF!</v>
      </c>
    </row>
    <row r="157" spans="1:10" s="6" customFormat="1" ht="14.25" customHeight="1">
      <c r="A157" s="30" t="s">
        <v>130</v>
      </c>
      <c r="B157" s="32">
        <v>992</v>
      </c>
      <c r="C157" s="36" t="s">
        <v>123</v>
      </c>
      <c r="D157" s="36" t="s">
        <v>10</v>
      </c>
      <c r="E157" s="24" t="s">
        <v>367</v>
      </c>
      <c r="F157" s="36"/>
      <c r="G157" s="35">
        <f>G158+G162+G164</f>
        <v>2119168</v>
      </c>
      <c r="H157" s="35">
        <f>H158+H162+H164</f>
        <v>2101554.13</v>
      </c>
      <c r="I157" s="60">
        <f t="shared" si="14"/>
        <v>-17613.870000000112</v>
      </c>
      <c r="J157" s="58">
        <f t="shared" si="15"/>
        <v>99.168830880798495</v>
      </c>
    </row>
    <row r="158" spans="1:10" s="6" customFormat="1" ht="27.75" customHeight="1">
      <c r="A158" s="32" t="s">
        <v>131</v>
      </c>
      <c r="B158" s="32">
        <v>992</v>
      </c>
      <c r="C158" s="36" t="s">
        <v>123</v>
      </c>
      <c r="D158" s="36" t="s">
        <v>10</v>
      </c>
      <c r="E158" s="24" t="s">
        <v>368</v>
      </c>
      <c r="F158" s="36"/>
      <c r="G158" s="35">
        <f>G159</f>
        <v>998204</v>
      </c>
      <c r="H158" s="35">
        <f>H159</f>
        <v>998204</v>
      </c>
      <c r="I158" s="60">
        <f t="shared" si="14"/>
        <v>0</v>
      </c>
      <c r="J158" s="58">
        <f t="shared" si="15"/>
        <v>100</v>
      </c>
    </row>
    <row r="159" spans="1:10" s="6" customFormat="1" ht="44.25" customHeight="1">
      <c r="A159" s="32" t="s">
        <v>132</v>
      </c>
      <c r="B159" s="32">
        <v>992</v>
      </c>
      <c r="C159" s="36" t="s">
        <v>123</v>
      </c>
      <c r="D159" s="36" t="s">
        <v>10</v>
      </c>
      <c r="E159" s="24" t="s">
        <v>368</v>
      </c>
      <c r="F159" s="36" t="s">
        <v>133</v>
      </c>
      <c r="G159" s="35">
        <v>998204</v>
      </c>
      <c r="H159" s="35">
        <v>998204</v>
      </c>
      <c r="I159" s="60">
        <f t="shared" si="14"/>
        <v>0</v>
      </c>
      <c r="J159" s="58">
        <f t="shared" si="15"/>
        <v>100</v>
      </c>
    </row>
    <row r="160" spans="1:10" s="6" customFormat="1" hidden="1">
      <c r="A160" s="32" t="s">
        <v>134</v>
      </c>
      <c r="B160" s="32">
        <v>992</v>
      </c>
      <c r="C160" s="36" t="s">
        <v>123</v>
      </c>
      <c r="D160" s="36" t="s">
        <v>10</v>
      </c>
      <c r="E160" s="36" t="s">
        <v>135</v>
      </c>
      <c r="F160" s="36"/>
      <c r="G160" s="35">
        <f>G161</f>
        <v>0</v>
      </c>
      <c r="H160" s="35">
        <f>H161</f>
        <v>1</v>
      </c>
      <c r="I160" s="60">
        <f t="shared" si="14"/>
        <v>1</v>
      </c>
      <c r="J160" s="58" t="e">
        <f t="shared" si="15"/>
        <v>#DIV/0!</v>
      </c>
    </row>
    <row r="161" spans="1:10" s="6" customFormat="1" hidden="1">
      <c r="A161" s="32" t="s">
        <v>128</v>
      </c>
      <c r="B161" s="32">
        <v>992</v>
      </c>
      <c r="C161" s="36" t="s">
        <v>123</v>
      </c>
      <c r="D161" s="36" t="s">
        <v>10</v>
      </c>
      <c r="E161" s="36" t="s">
        <v>135</v>
      </c>
      <c r="F161" s="36" t="s">
        <v>129</v>
      </c>
      <c r="G161" s="35">
        <v>0</v>
      </c>
      <c r="H161" s="35">
        <v>1</v>
      </c>
      <c r="I161" s="60">
        <f t="shared" si="14"/>
        <v>1</v>
      </c>
      <c r="J161" s="58" t="e">
        <f t="shared" si="15"/>
        <v>#DIV/0!</v>
      </c>
    </row>
    <row r="162" spans="1:10" s="6" customFormat="1" ht="59.25" customHeight="1">
      <c r="A162" s="32" t="s">
        <v>432</v>
      </c>
      <c r="B162" s="32">
        <v>992</v>
      </c>
      <c r="C162" s="36" t="s">
        <v>123</v>
      </c>
      <c r="D162" s="36" t="s">
        <v>10</v>
      </c>
      <c r="E162" s="36" t="s">
        <v>431</v>
      </c>
      <c r="F162" s="36"/>
      <c r="G162" s="35">
        <f>G163</f>
        <v>879992</v>
      </c>
      <c r="H162" s="35">
        <f>H163</f>
        <v>862378.13</v>
      </c>
      <c r="I162" s="60">
        <f t="shared" si="14"/>
        <v>-17613.869999999995</v>
      </c>
      <c r="J162" s="58">
        <f t="shared" si="15"/>
        <v>97.998405667324249</v>
      </c>
    </row>
    <row r="163" spans="1:10" s="6" customFormat="1" ht="47.25">
      <c r="A163" s="32" t="s">
        <v>132</v>
      </c>
      <c r="B163" s="32">
        <v>992</v>
      </c>
      <c r="C163" s="36" t="s">
        <v>123</v>
      </c>
      <c r="D163" s="36" t="s">
        <v>10</v>
      </c>
      <c r="E163" s="36" t="s">
        <v>431</v>
      </c>
      <c r="F163" s="36" t="s">
        <v>133</v>
      </c>
      <c r="G163" s="35">
        <v>879992</v>
      </c>
      <c r="H163" s="35">
        <v>862378.13</v>
      </c>
      <c r="I163" s="60">
        <f t="shared" si="14"/>
        <v>-17613.869999999995</v>
      </c>
      <c r="J163" s="58">
        <f t="shared" si="15"/>
        <v>97.998405667324249</v>
      </c>
    </row>
    <row r="164" spans="1:10" s="6" customFormat="1" ht="62.25" customHeight="1">
      <c r="A164" s="32" t="s">
        <v>432</v>
      </c>
      <c r="B164" s="32">
        <v>992</v>
      </c>
      <c r="C164" s="36" t="s">
        <v>123</v>
      </c>
      <c r="D164" s="36" t="s">
        <v>10</v>
      </c>
      <c r="E164" s="36" t="s">
        <v>433</v>
      </c>
      <c r="F164" s="36"/>
      <c r="G164" s="35">
        <f>G165</f>
        <v>240972</v>
      </c>
      <c r="H164" s="35">
        <f>H165</f>
        <v>240972</v>
      </c>
      <c r="I164" s="60">
        <f t="shared" si="14"/>
        <v>0</v>
      </c>
      <c r="J164" s="58">
        <f t="shared" si="15"/>
        <v>100</v>
      </c>
    </row>
    <row r="165" spans="1:10" s="6" customFormat="1" ht="47.25">
      <c r="A165" s="32" t="s">
        <v>132</v>
      </c>
      <c r="B165" s="32">
        <v>992</v>
      </c>
      <c r="C165" s="36" t="s">
        <v>123</v>
      </c>
      <c r="D165" s="36" t="s">
        <v>10</v>
      </c>
      <c r="E165" s="36" t="s">
        <v>433</v>
      </c>
      <c r="F165" s="36" t="s">
        <v>133</v>
      </c>
      <c r="G165" s="35">
        <v>240972</v>
      </c>
      <c r="H165" s="35">
        <v>240972</v>
      </c>
      <c r="I165" s="60">
        <f t="shared" si="14"/>
        <v>0</v>
      </c>
      <c r="J165" s="58">
        <f t="shared" si="15"/>
        <v>100</v>
      </c>
    </row>
    <row r="166" spans="1:10" s="6" customFormat="1">
      <c r="A166" s="30" t="s">
        <v>136</v>
      </c>
      <c r="B166" s="32">
        <v>992</v>
      </c>
      <c r="C166" s="36" t="s">
        <v>123</v>
      </c>
      <c r="D166" s="36" t="s">
        <v>10</v>
      </c>
      <c r="E166" s="24" t="s">
        <v>369</v>
      </c>
      <c r="F166" s="36"/>
      <c r="G166" s="35">
        <f>G167+G169+G171+G173</f>
        <v>798678</v>
      </c>
      <c r="H166" s="35">
        <f>H167+H169+H171+H173</f>
        <v>780102.92</v>
      </c>
      <c r="I166" s="60">
        <f t="shared" ref="I166:I188" si="17">H166-G166</f>
        <v>-18575.079999999958</v>
      </c>
      <c r="J166" s="58">
        <f t="shared" ref="J166:J188" si="18">H166/G166*100</f>
        <v>97.674271734040502</v>
      </c>
    </row>
    <row r="167" spans="1:10" s="6" customFormat="1" ht="31.5">
      <c r="A167" s="32" t="s">
        <v>131</v>
      </c>
      <c r="B167" s="32">
        <v>992</v>
      </c>
      <c r="C167" s="36" t="s">
        <v>123</v>
      </c>
      <c r="D167" s="36" t="s">
        <v>10</v>
      </c>
      <c r="E167" s="24" t="s">
        <v>370</v>
      </c>
      <c r="F167" s="36"/>
      <c r="G167" s="35">
        <f>G168</f>
        <v>395498</v>
      </c>
      <c r="H167" s="35">
        <f>H168</f>
        <v>395498</v>
      </c>
      <c r="I167" s="60">
        <f t="shared" si="17"/>
        <v>0</v>
      </c>
      <c r="J167" s="58">
        <f t="shared" si="18"/>
        <v>100</v>
      </c>
    </row>
    <row r="168" spans="1:10" s="6" customFormat="1" ht="49.5" customHeight="1">
      <c r="A168" s="32" t="s">
        <v>132</v>
      </c>
      <c r="B168" s="32">
        <v>992</v>
      </c>
      <c r="C168" s="36" t="s">
        <v>123</v>
      </c>
      <c r="D168" s="36" t="s">
        <v>10</v>
      </c>
      <c r="E168" s="24" t="s">
        <v>370</v>
      </c>
      <c r="F168" s="36" t="s">
        <v>133</v>
      </c>
      <c r="G168" s="35">
        <v>395498</v>
      </c>
      <c r="H168" s="35">
        <v>395498</v>
      </c>
      <c r="I168" s="60">
        <f t="shared" si="17"/>
        <v>0</v>
      </c>
      <c r="J168" s="58">
        <f t="shared" si="18"/>
        <v>100</v>
      </c>
    </row>
    <row r="169" spans="1:10" s="6" customFormat="1" ht="63.75" customHeight="1">
      <c r="A169" s="32" t="s">
        <v>432</v>
      </c>
      <c r="B169" s="32">
        <v>992</v>
      </c>
      <c r="C169" s="36" t="s">
        <v>123</v>
      </c>
      <c r="D169" s="36" t="s">
        <v>10</v>
      </c>
      <c r="E169" s="24" t="s">
        <v>434</v>
      </c>
      <c r="F169" s="36"/>
      <c r="G169" s="35">
        <f>G170</f>
        <v>271608</v>
      </c>
      <c r="H169" s="35">
        <f>H170</f>
        <v>253974.92</v>
      </c>
      <c r="I169" s="60">
        <f t="shared" si="17"/>
        <v>-17633.079999999987</v>
      </c>
      <c r="J169" s="58">
        <f t="shared" si="18"/>
        <v>93.50789372919796</v>
      </c>
    </row>
    <row r="170" spans="1:10" s="6" customFormat="1" ht="49.5" customHeight="1">
      <c r="A170" s="32" t="s">
        <v>132</v>
      </c>
      <c r="B170" s="32">
        <v>992</v>
      </c>
      <c r="C170" s="36" t="s">
        <v>123</v>
      </c>
      <c r="D170" s="36" t="s">
        <v>10</v>
      </c>
      <c r="E170" s="24" t="s">
        <v>434</v>
      </c>
      <c r="F170" s="36" t="s">
        <v>133</v>
      </c>
      <c r="G170" s="35">
        <v>271608</v>
      </c>
      <c r="H170" s="35">
        <v>253974.92</v>
      </c>
      <c r="I170" s="60">
        <f t="shared" si="17"/>
        <v>-17633.079999999987</v>
      </c>
      <c r="J170" s="58">
        <f t="shared" si="18"/>
        <v>93.50789372919796</v>
      </c>
    </row>
    <row r="171" spans="1:10" s="6" customFormat="1" ht="60.75" customHeight="1">
      <c r="A171" s="32" t="s">
        <v>432</v>
      </c>
      <c r="B171" s="32">
        <v>992</v>
      </c>
      <c r="C171" s="36" t="s">
        <v>123</v>
      </c>
      <c r="D171" s="36" t="s">
        <v>10</v>
      </c>
      <c r="E171" s="36" t="s">
        <v>435</v>
      </c>
      <c r="F171" s="36"/>
      <c r="G171" s="35">
        <f>G172</f>
        <v>124572</v>
      </c>
      <c r="H171" s="35">
        <f>H172</f>
        <v>124572</v>
      </c>
      <c r="I171" s="60">
        <f t="shared" si="17"/>
        <v>0</v>
      </c>
      <c r="J171" s="58">
        <f t="shared" si="18"/>
        <v>100</v>
      </c>
    </row>
    <row r="172" spans="1:10" s="6" customFormat="1" ht="49.5" customHeight="1">
      <c r="A172" s="32" t="s">
        <v>132</v>
      </c>
      <c r="B172" s="32">
        <v>992</v>
      </c>
      <c r="C172" s="36" t="s">
        <v>123</v>
      </c>
      <c r="D172" s="36" t="s">
        <v>10</v>
      </c>
      <c r="E172" s="36" t="s">
        <v>435</v>
      </c>
      <c r="F172" s="36" t="s">
        <v>133</v>
      </c>
      <c r="G172" s="35">
        <v>124572</v>
      </c>
      <c r="H172" s="35">
        <v>124572</v>
      </c>
      <c r="I172" s="60">
        <f t="shared" si="17"/>
        <v>0</v>
      </c>
      <c r="J172" s="58">
        <f t="shared" si="18"/>
        <v>100</v>
      </c>
    </row>
    <row r="173" spans="1:10" s="6" customFormat="1" ht="94.5" customHeight="1">
      <c r="A173" s="32" t="s">
        <v>171</v>
      </c>
      <c r="B173" s="32">
        <v>992</v>
      </c>
      <c r="C173" s="36" t="s">
        <v>123</v>
      </c>
      <c r="D173" s="36" t="s">
        <v>10</v>
      </c>
      <c r="E173" s="24" t="s">
        <v>371</v>
      </c>
      <c r="F173" s="36"/>
      <c r="G173" s="35">
        <f>G176</f>
        <v>7000</v>
      </c>
      <c r="H173" s="35">
        <f>H176</f>
        <v>6058</v>
      </c>
      <c r="I173" s="60">
        <f t="shared" si="17"/>
        <v>-942</v>
      </c>
      <c r="J173" s="58">
        <f t="shared" si="18"/>
        <v>86.542857142857144</v>
      </c>
    </row>
    <row r="174" spans="1:10" s="6" customFormat="1" hidden="1">
      <c r="A174" s="32" t="s">
        <v>137</v>
      </c>
      <c r="B174" s="32">
        <v>992</v>
      </c>
      <c r="C174" s="36" t="s">
        <v>123</v>
      </c>
      <c r="D174" s="36" t="s">
        <v>10</v>
      </c>
      <c r="E174" s="36" t="s">
        <v>138</v>
      </c>
      <c r="F174" s="36"/>
      <c r="G174" s="35">
        <f>G175</f>
        <v>0</v>
      </c>
      <c r="H174" s="35">
        <f>H175</f>
        <v>0</v>
      </c>
      <c r="I174" s="60">
        <f t="shared" si="17"/>
        <v>0</v>
      </c>
      <c r="J174" s="58" t="e">
        <f t="shared" si="18"/>
        <v>#DIV/0!</v>
      </c>
    </row>
    <row r="175" spans="1:10" s="6" customFormat="1" hidden="1">
      <c r="A175" s="32" t="s">
        <v>128</v>
      </c>
      <c r="B175" s="32">
        <v>992</v>
      </c>
      <c r="C175" s="36" t="s">
        <v>123</v>
      </c>
      <c r="D175" s="36" t="s">
        <v>10</v>
      </c>
      <c r="E175" s="36" t="s">
        <v>138</v>
      </c>
      <c r="F175" s="36" t="s">
        <v>129</v>
      </c>
      <c r="G175" s="35">
        <v>0</v>
      </c>
      <c r="H175" s="35">
        <v>0</v>
      </c>
      <c r="I175" s="60">
        <f t="shared" si="17"/>
        <v>0</v>
      </c>
      <c r="J175" s="58" t="e">
        <f t="shared" si="18"/>
        <v>#DIV/0!</v>
      </c>
    </row>
    <row r="176" spans="1:10" s="6" customFormat="1" ht="46.5" customHeight="1">
      <c r="A176" s="32" t="s">
        <v>132</v>
      </c>
      <c r="B176" s="32">
        <v>992</v>
      </c>
      <c r="C176" s="36" t="s">
        <v>123</v>
      </c>
      <c r="D176" s="36" t="s">
        <v>10</v>
      </c>
      <c r="E176" s="24" t="s">
        <v>371</v>
      </c>
      <c r="F176" s="36" t="s">
        <v>133</v>
      </c>
      <c r="G176" s="35">
        <v>7000</v>
      </c>
      <c r="H176" s="35">
        <v>6058</v>
      </c>
      <c r="I176" s="60">
        <f t="shared" si="17"/>
        <v>-942</v>
      </c>
      <c r="J176" s="58">
        <f t="shared" si="18"/>
        <v>86.542857142857144</v>
      </c>
    </row>
    <row r="177" spans="1:10" s="6" customFormat="1" ht="17.25" customHeight="1">
      <c r="A177" s="30" t="s">
        <v>139</v>
      </c>
      <c r="B177" s="30">
        <v>992</v>
      </c>
      <c r="C177" s="39" t="s">
        <v>57</v>
      </c>
      <c r="D177" s="39" t="s">
        <v>11</v>
      </c>
      <c r="E177" s="39"/>
      <c r="F177" s="39"/>
      <c r="G177" s="26">
        <f t="shared" ref="G177:G181" si="19">G178</f>
        <v>123060</v>
      </c>
      <c r="H177" s="26">
        <f>H178</f>
        <v>123059.44</v>
      </c>
      <c r="I177" s="60">
        <f t="shared" si="17"/>
        <v>-0.55999999999767169</v>
      </c>
      <c r="J177" s="58">
        <f t="shared" si="18"/>
        <v>99.999544937428894</v>
      </c>
    </row>
    <row r="178" spans="1:10" s="6" customFormat="1" ht="12.75" customHeight="1">
      <c r="A178" s="32" t="s">
        <v>140</v>
      </c>
      <c r="B178" s="32">
        <v>992</v>
      </c>
      <c r="C178" s="36" t="s">
        <v>57</v>
      </c>
      <c r="D178" s="36" t="s">
        <v>12</v>
      </c>
      <c r="E178" s="36"/>
      <c r="F178" s="36"/>
      <c r="G178" s="35">
        <f t="shared" si="19"/>
        <v>123060</v>
      </c>
      <c r="H178" s="35">
        <f>H179</f>
        <v>123059.44</v>
      </c>
      <c r="I178" s="60">
        <f t="shared" si="17"/>
        <v>-0.55999999999767169</v>
      </c>
      <c r="J178" s="58">
        <f t="shared" si="18"/>
        <v>99.999544937428894</v>
      </c>
    </row>
    <row r="179" spans="1:10" s="6" customFormat="1" ht="18.75" customHeight="1">
      <c r="A179" s="32" t="s">
        <v>141</v>
      </c>
      <c r="B179" s="32">
        <v>992</v>
      </c>
      <c r="C179" s="36" t="s">
        <v>57</v>
      </c>
      <c r="D179" s="36" t="s">
        <v>12</v>
      </c>
      <c r="E179" s="24" t="s">
        <v>372</v>
      </c>
      <c r="F179" s="36"/>
      <c r="G179" s="35">
        <f t="shared" si="19"/>
        <v>123060</v>
      </c>
      <c r="H179" s="35">
        <f>H180</f>
        <v>123059.44</v>
      </c>
      <c r="I179" s="60">
        <f t="shared" si="17"/>
        <v>-0.55999999999767169</v>
      </c>
      <c r="J179" s="58">
        <f t="shared" si="18"/>
        <v>99.999544937428894</v>
      </c>
    </row>
    <row r="180" spans="1:10" s="6" customFormat="1" ht="27.75" customHeight="1">
      <c r="A180" s="32" t="s">
        <v>438</v>
      </c>
      <c r="B180" s="32">
        <v>992</v>
      </c>
      <c r="C180" s="36" t="s">
        <v>57</v>
      </c>
      <c r="D180" s="36" t="s">
        <v>12</v>
      </c>
      <c r="E180" s="24" t="s">
        <v>436</v>
      </c>
      <c r="F180" s="36"/>
      <c r="G180" s="35">
        <f t="shared" si="19"/>
        <v>123060</v>
      </c>
      <c r="H180" s="35">
        <f>H181</f>
        <v>123059.44</v>
      </c>
      <c r="I180" s="60">
        <f t="shared" si="17"/>
        <v>-0.55999999999767169</v>
      </c>
      <c r="J180" s="58">
        <f t="shared" si="18"/>
        <v>99.999544937428894</v>
      </c>
    </row>
    <row r="181" spans="1:10" s="6" customFormat="1" ht="32.25" customHeight="1">
      <c r="A181" s="32" t="s">
        <v>142</v>
      </c>
      <c r="B181" s="32">
        <v>992</v>
      </c>
      <c r="C181" s="36" t="s">
        <v>57</v>
      </c>
      <c r="D181" s="36" t="s">
        <v>12</v>
      </c>
      <c r="E181" s="24" t="s">
        <v>437</v>
      </c>
      <c r="F181" s="36"/>
      <c r="G181" s="35">
        <f t="shared" si="19"/>
        <v>123060</v>
      </c>
      <c r="H181" s="35">
        <f>H182</f>
        <v>123059.44</v>
      </c>
      <c r="I181" s="60">
        <f t="shared" si="17"/>
        <v>-0.55999999999767169</v>
      </c>
      <c r="J181" s="58">
        <f t="shared" si="18"/>
        <v>99.999544937428894</v>
      </c>
    </row>
    <row r="182" spans="1:10" s="6" customFormat="1" ht="16.5" customHeight="1">
      <c r="A182" s="32" t="s">
        <v>144</v>
      </c>
      <c r="B182" s="32">
        <v>992</v>
      </c>
      <c r="C182" s="36" t="s">
        <v>57</v>
      </c>
      <c r="D182" s="36" t="s">
        <v>12</v>
      </c>
      <c r="E182" s="24" t="s">
        <v>437</v>
      </c>
      <c r="F182" s="36" t="s">
        <v>145</v>
      </c>
      <c r="G182" s="35">
        <v>123060</v>
      </c>
      <c r="H182" s="35">
        <v>123059.44</v>
      </c>
      <c r="I182" s="60">
        <f t="shared" si="17"/>
        <v>-0.55999999999767169</v>
      </c>
      <c r="J182" s="58">
        <f t="shared" si="18"/>
        <v>99.999544937428894</v>
      </c>
    </row>
    <row r="183" spans="1:10" ht="15.75" customHeight="1">
      <c r="A183" s="30" t="s">
        <v>146</v>
      </c>
      <c r="B183" s="30">
        <v>992</v>
      </c>
      <c r="C183" s="39" t="s">
        <v>80</v>
      </c>
      <c r="D183" s="39" t="s">
        <v>11</v>
      </c>
      <c r="E183" s="39"/>
      <c r="F183" s="39"/>
      <c r="G183" s="26">
        <f t="shared" ref="G183:H187" si="20">G184</f>
        <v>285000</v>
      </c>
      <c r="H183" s="26">
        <f t="shared" si="20"/>
        <v>282521</v>
      </c>
      <c r="I183" s="60">
        <f t="shared" si="17"/>
        <v>-2479</v>
      </c>
      <c r="J183" s="58">
        <f t="shared" si="18"/>
        <v>99.130175438596495</v>
      </c>
    </row>
    <row r="184" spans="1:10" ht="27.75" customHeight="1">
      <c r="A184" s="32" t="s">
        <v>147</v>
      </c>
      <c r="B184" s="32">
        <v>992</v>
      </c>
      <c r="C184" s="36" t="s">
        <v>80</v>
      </c>
      <c r="D184" s="36" t="s">
        <v>29</v>
      </c>
      <c r="E184" s="36"/>
      <c r="F184" s="36"/>
      <c r="G184" s="35">
        <f t="shared" si="20"/>
        <v>285000</v>
      </c>
      <c r="H184" s="35">
        <f t="shared" si="20"/>
        <v>282521</v>
      </c>
      <c r="I184" s="60">
        <f t="shared" si="17"/>
        <v>-2479</v>
      </c>
      <c r="J184" s="58">
        <f t="shared" si="18"/>
        <v>99.130175438596495</v>
      </c>
    </row>
    <row r="185" spans="1:10" ht="31.5">
      <c r="A185" s="32" t="s">
        <v>156</v>
      </c>
      <c r="B185" s="32">
        <v>992</v>
      </c>
      <c r="C185" s="36" t="s">
        <v>80</v>
      </c>
      <c r="D185" s="36" t="s">
        <v>29</v>
      </c>
      <c r="E185" s="24" t="s">
        <v>345</v>
      </c>
      <c r="F185" s="36"/>
      <c r="G185" s="35">
        <f t="shared" si="20"/>
        <v>285000</v>
      </c>
      <c r="H185" s="35">
        <f t="shared" si="20"/>
        <v>282521</v>
      </c>
      <c r="I185" s="60">
        <f t="shared" si="17"/>
        <v>-2479</v>
      </c>
      <c r="J185" s="58">
        <f t="shared" si="18"/>
        <v>99.130175438596495</v>
      </c>
    </row>
    <row r="186" spans="1:10" ht="43.5" customHeight="1">
      <c r="A186" s="32" t="s">
        <v>148</v>
      </c>
      <c r="B186" s="32">
        <v>992</v>
      </c>
      <c r="C186" s="36" t="s">
        <v>80</v>
      </c>
      <c r="D186" s="36" t="s">
        <v>29</v>
      </c>
      <c r="E186" s="24" t="s">
        <v>373</v>
      </c>
      <c r="F186" s="36"/>
      <c r="G186" s="35">
        <f t="shared" si="20"/>
        <v>285000</v>
      </c>
      <c r="H186" s="35">
        <f t="shared" si="20"/>
        <v>282521</v>
      </c>
      <c r="I186" s="60">
        <f t="shared" si="17"/>
        <v>-2479</v>
      </c>
      <c r="J186" s="58">
        <f t="shared" si="18"/>
        <v>99.130175438596495</v>
      </c>
    </row>
    <row r="187" spans="1:10" ht="28.5" customHeight="1">
      <c r="A187" s="32" t="s">
        <v>143</v>
      </c>
      <c r="B187" s="32">
        <v>992</v>
      </c>
      <c r="C187" s="36" t="s">
        <v>80</v>
      </c>
      <c r="D187" s="36" t="s">
        <v>29</v>
      </c>
      <c r="E187" s="24" t="s">
        <v>439</v>
      </c>
      <c r="F187" s="36"/>
      <c r="G187" s="35">
        <f t="shared" si="20"/>
        <v>285000</v>
      </c>
      <c r="H187" s="35">
        <f t="shared" si="20"/>
        <v>282521</v>
      </c>
      <c r="I187" s="60">
        <f t="shared" si="17"/>
        <v>-2479</v>
      </c>
      <c r="J187" s="58">
        <f t="shared" si="18"/>
        <v>99.130175438596495</v>
      </c>
    </row>
    <row r="188" spans="1:10" ht="33" customHeight="1">
      <c r="A188" s="32" t="s">
        <v>14</v>
      </c>
      <c r="B188" s="32">
        <v>992</v>
      </c>
      <c r="C188" s="36" t="s">
        <v>80</v>
      </c>
      <c r="D188" s="36" t="s">
        <v>29</v>
      </c>
      <c r="E188" s="24" t="s">
        <v>439</v>
      </c>
      <c r="F188" s="36" t="s">
        <v>15</v>
      </c>
      <c r="G188" s="35">
        <v>285000</v>
      </c>
      <c r="H188" s="35">
        <v>282521</v>
      </c>
      <c r="I188" s="60">
        <f t="shared" si="17"/>
        <v>-2479</v>
      </c>
      <c r="J188" s="58">
        <f t="shared" si="18"/>
        <v>99.130175438596495</v>
      </c>
    </row>
    <row r="189" spans="1:10" ht="1.5" customHeight="1">
      <c r="A189" s="32"/>
      <c r="B189" s="50"/>
      <c r="C189" s="51"/>
      <c r="D189" s="51"/>
      <c r="E189" s="51"/>
      <c r="F189" s="36"/>
      <c r="G189" s="35"/>
      <c r="H189" s="35"/>
      <c r="I189" s="19"/>
      <c r="J189" s="19"/>
    </row>
    <row r="190" spans="1:10" s="21" customFormat="1" ht="1.5" customHeight="1">
      <c r="A190" s="50"/>
      <c r="B190" s="50"/>
      <c r="C190" s="51"/>
      <c r="D190" s="51"/>
      <c r="E190" s="51"/>
      <c r="F190" s="51"/>
      <c r="G190" s="52"/>
      <c r="H190" s="52"/>
      <c r="I190" s="20"/>
      <c r="J190" s="20"/>
    </row>
    <row r="191" spans="1:10" s="21" customFormat="1" hidden="1">
      <c r="A191" s="50"/>
      <c r="B191" s="50"/>
      <c r="C191" s="51"/>
      <c r="D191" s="51"/>
      <c r="E191" s="51"/>
      <c r="F191" s="51"/>
      <c r="G191" s="53"/>
      <c r="H191" s="53"/>
      <c r="I191" s="20"/>
      <c r="J191" s="20"/>
    </row>
    <row r="192" spans="1:10" s="21" customFormat="1" ht="1.5" customHeight="1">
      <c r="A192" s="50"/>
      <c r="B192" s="50"/>
      <c r="C192" s="51"/>
      <c r="D192" s="51"/>
      <c r="E192" s="51"/>
      <c r="F192" s="51"/>
      <c r="G192" s="53"/>
      <c r="H192" s="53"/>
      <c r="I192" s="20"/>
      <c r="J192" s="20"/>
    </row>
    <row r="193" spans="1:10" s="21" customFormat="1" hidden="1">
      <c r="A193" s="54"/>
      <c r="B193" s="54"/>
      <c r="C193" s="55"/>
      <c r="D193" s="55"/>
      <c r="E193" s="55"/>
      <c r="F193" s="55"/>
      <c r="G193" s="56"/>
      <c r="H193" s="56"/>
      <c r="I193" s="20"/>
      <c r="J193" s="20"/>
    </row>
    <row r="194" spans="1:10" ht="24" customHeight="1"/>
    <row r="195" spans="1:10">
      <c r="G195" s="57"/>
      <c r="H195" s="57"/>
    </row>
    <row r="196" spans="1:10" s="224" customFormat="1" ht="18.75">
      <c r="A196" s="217" t="s">
        <v>173</v>
      </c>
      <c r="B196" s="217"/>
      <c r="C196" s="218"/>
      <c r="D196" s="219"/>
      <c r="E196" s="220"/>
      <c r="F196" s="219"/>
      <c r="G196" s="221"/>
      <c r="H196" s="221"/>
      <c r="I196" s="222" t="s">
        <v>174</v>
      </c>
      <c r="J196" s="223"/>
    </row>
  </sheetData>
  <mergeCells count="14">
    <mergeCell ref="A6:A7"/>
    <mergeCell ref="G6:G7"/>
    <mergeCell ref="B3:J3"/>
    <mergeCell ref="H6:H7"/>
    <mergeCell ref="B1:J1"/>
    <mergeCell ref="B2:J2"/>
    <mergeCell ref="A4:J4"/>
    <mergeCell ref="I6:I7"/>
    <mergeCell ref="J6:J7"/>
    <mergeCell ref="D6:D7"/>
    <mergeCell ref="C6:C7"/>
    <mergeCell ref="B6:B7"/>
    <mergeCell ref="E6:E7"/>
    <mergeCell ref="F6:F7"/>
  </mergeCells>
  <printOptions horizontalCentered="1"/>
  <pageMargins left="0.26" right="0.2" top="0.39370078740157483" bottom="0.4" header="0.18" footer="0.2"/>
  <pageSetup paperSize="9" scale="94" orientation="landscape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19"/>
  <sheetViews>
    <sheetView tabSelected="1" view="pageBreakPreview" zoomScaleSheetLayoutView="100" workbookViewId="0">
      <selection activeCell="G4" sqref="G4"/>
    </sheetView>
  </sheetViews>
  <sheetFormatPr defaultRowHeight="12.75"/>
  <cols>
    <col min="1" max="1" width="3.5703125" style="107" customWidth="1"/>
    <col min="2" max="3" width="9.140625" style="107"/>
    <col min="4" max="4" width="39.85546875" style="107" customWidth="1"/>
    <col min="5" max="5" width="0" style="107" hidden="1" customWidth="1"/>
    <col min="6" max="6" width="20" style="107" customWidth="1"/>
    <col min="7" max="7" width="21" style="107" customWidth="1"/>
    <col min="8" max="8" width="16.28515625" style="107" customWidth="1"/>
    <col min="9" max="9" width="14.7109375" style="107" customWidth="1"/>
    <col min="10" max="10" width="19.7109375" style="107" customWidth="1"/>
    <col min="11" max="11" width="29.85546875" style="107" customWidth="1"/>
    <col min="12" max="256" width="9.140625" style="107"/>
    <col min="257" max="257" width="3.5703125" style="107" customWidth="1"/>
    <col min="258" max="259" width="9.140625" style="107"/>
    <col min="260" max="260" width="39.85546875" style="107" customWidth="1"/>
    <col min="261" max="261" width="0" style="107" hidden="1" customWidth="1"/>
    <col min="262" max="262" width="17.5703125" style="107" customWidth="1"/>
    <col min="263" max="263" width="17.7109375" style="107" customWidth="1"/>
    <col min="264" max="264" width="16.28515625" style="107" customWidth="1"/>
    <col min="265" max="265" width="14.7109375" style="107" customWidth="1"/>
    <col min="266" max="266" width="19.7109375" style="107" customWidth="1"/>
    <col min="267" max="267" width="29.85546875" style="107" customWidth="1"/>
    <col min="268" max="512" width="9.140625" style="107"/>
    <col min="513" max="513" width="3.5703125" style="107" customWidth="1"/>
    <col min="514" max="515" width="9.140625" style="107"/>
    <col min="516" max="516" width="39.85546875" style="107" customWidth="1"/>
    <col min="517" max="517" width="0" style="107" hidden="1" customWidth="1"/>
    <col min="518" max="518" width="17.5703125" style="107" customWidth="1"/>
    <col min="519" max="519" width="17.7109375" style="107" customWidth="1"/>
    <col min="520" max="520" width="16.28515625" style="107" customWidth="1"/>
    <col min="521" max="521" width="14.7109375" style="107" customWidth="1"/>
    <col min="522" max="522" width="19.7109375" style="107" customWidth="1"/>
    <col min="523" max="523" width="29.85546875" style="107" customWidth="1"/>
    <col min="524" max="768" width="9.140625" style="107"/>
    <col min="769" max="769" width="3.5703125" style="107" customWidth="1"/>
    <col min="770" max="771" width="9.140625" style="107"/>
    <col min="772" max="772" width="39.85546875" style="107" customWidth="1"/>
    <col min="773" max="773" width="0" style="107" hidden="1" customWidth="1"/>
    <col min="774" max="774" width="17.5703125" style="107" customWidth="1"/>
    <col min="775" max="775" width="17.7109375" style="107" customWidth="1"/>
    <col min="776" max="776" width="16.28515625" style="107" customWidth="1"/>
    <col min="777" max="777" width="14.7109375" style="107" customWidth="1"/>
    <col min="778" max="778" width="19.7109375" style="107" customWidth="1"/>
    <col min="779" max="779" width="29.85546875" style="107" customWidth="1"/>
    <col min="780" max="1024" width="9.140625" style="107"/>
    <col min="1025" max="1025" width="3.5703125" style="107" customWidth="1"/>
    <col min="1026" max="1027" width="9.140625" style="107"/>
    <col min="1028" max="1028" width="39.85546875" style="107" customWidth="1"/>
    <col min="1029" max="1029" width="0" style="107" hidden="1" customWidth="1"/>
    <col min="1030" max="1030" width="17.5703125" style="107" customWidth="1"/>
    <col min="1031" max="1031" width="17.7109375" style="107" customWidth="1"/>
    <col min="1032" max="1032" width="16.28515625" style="107" customWidth="1"/>
    <col min="1033" max="1033" width="14.7109375" style="107" customWidth="1"/>
    <col min="1034" max="1034" width="19.7109375" style="107" customWidth="1"/>
    <col min="1035" max="1035" width="29.85546875" style="107" customWidth="1"/>
    <col min="1036" max="1280" width="9.140625" style="107"/>
    <col min="1281" max="1281" width="3.5703125" style="107" customWidth="1"/>
    <col min="1282" max="1283" width="9.140625" style="107"/>
    <col min="1284" max="1284" width="39.85546875" style="107" customWidth="1"/>
    <col min="1285" max="1285" width="0" style="107" hidden="1" customWidth="1"/>
    <col min="1286" max="1286" width="17.5703125" style="107" customWidth="1"/>
    <col min="1287" max="1287" width="17.7109375" style="107" customWidth="1"/>
    <col min="1288" max="1288" width="16.28515625" style="107" customWidth="1"/>
    <col min="1289" max="1289" width="14.7109375" style="107" customWidth="1"/>
    <col min="1290" max="1290" width="19.7109375" style="107" customWidth="1"/>
    <col min="1291" max="1291" width="29.85546875" style="107" customWidth="1"/>
    <col min="1292" max="1536" width="9.140625" style="107"/>
    <col min="1537" max="1537" width="3.5703125" style="107" customWidth="1"/>
    <col min="1538" max="1539" width="9.140625" style="107"/>
    <col min="1540" max="1540" width="39.85546875" style="107" customWidth="1"/>
    <col min="1541" max="1541" width="0" style="107" hidden="1" customWidth="1"/>
    <col min="1542" max="1542" width="17.5703125" style="107" customWidth="1"/>
    <col min="1543" max="1543" width="17.7109375" style="107" customWidth="1"/>
    <col min="1544" max="1544" width="16.28515625" style="107" customWidth="1"/>
    <col min="1545" max="1545" width="14.7109375" style="107" customWidth="1"/>
    <col min="1546" max="1546" width="19.7109375" style="107" customWidth="1"/>
    <col min="1547" max="1547" width="29.85546875" style="107" customWidth="1"/>
    <col min="1548" max="1792" width="9.140625" style="107"/>
    <col min="1793" max="1793" width="3.5703125" style="107" customWidth="1"/>
    <col min="1794" max="1795" width="9.140625" style="107"/>
    <col min="1796" max="1796" width="39.85546875" style="107" customWidth="1"/>
    <col min="1797" max="1797" width="0" style="107" hidden="1" customWidth="1"/>
    <col min="1798" max="1798" width="17.5703125" style="107" customWidth="1"/>
    <col min="1799" max="1799" width="17.7109375" style="107" customWidth="1"/>
    <col min="1800" max="1800" width="16.28515625" style="107" customWidth="1"/>
    <col min="1801" max="1801" width="14.7109375" style="107" customWidth="1"/>
    <col min="1802" max="1802" width="19.7109375" style="107" customWidth="1"/>
    <col min="1803" max="1803" width="29.85546875" style="107" customWidth="1"/>
    <col min="1804" max="2048" width="9.140625" style="107"/>
    <col min="2049" max="2049" width="3.5703125" style="107" customWidth="1"/>
    <col min="2050" max="2051" width="9.140625" style="107"/>
    <col min="2052" max="2052" width="39.85546875" style="107" customWidth="1"/>
    <col min="2053" max="2053" width="0" style="107" hidden="1" customWidth="1"/>
    <col min="2054" max="2054" width="17.5703125" style="107" customWidth="1"/>
    <col min="2055" max="2055" width="17.7109375" style="107" customWidth="1"/>
    <col min="2056" max="2056" width="16.28515625" style="107" customWidth="1"/>
    <col min="2057" max="2057" width="14.7109375" style="107" customWidth="1"/>
    <col min="2058" max="2058" width="19.7109375" style="107" customWidth="1"/>
    <col min="2059" max="2059" width="29.85546875" style="107" customWidth="1"/>
    <col min="2060" max="2304" width="9.140625" style="107"/>
    <col min="2305" max="2305" width="3.5703125" style="107" customWidth="1"/>
    <col min="2306" max="2307" width="9.140625" style="107"/>
    <col min="2308" max="2308" width="39.85546875" style="107" customWidth="1"/>
    <col min="2309" max="2309" width="0" style="107" hidden="1" customWidth="1"/>
    <col min="2310" max="2310" width="17.5703125" style="107" customWidth="1"/>
    <col min="2311" max="2311" width="17.7109375" style="107" customWidth="1"/>
    <col min="2312" max="2312" width="16.28515625" style="107" customWidth="1"/>
    <col min="2313" max="2313" width="14.7109375" style="107" customWidth="1"/>
    <col min="2314" max="2314" width="19.7109375" style="107" customWidth="1"/>
    <col min="2315" max="2315" width="29.85546875" style="107" customWidth="1"/>
    <col min="2316" max="2560" width="9.140625" style="107"/>
    <col min="2561" max="2561" width="3.5703125" style="107" customWidth="1"/>
    <col min="2562" max="2563" width="9.140625" style="107"/>
    <col min="2564" max="2564" width="39.85546875" style="107" customWidth="1"/>
    <col min="2565" max="2565" width="0" style="107" hidden="1" customWidth="1"/>
    <col min="2566" max="2566" width="17.5703125" style="107" customWidth="1"/>
    <col min="2567" max="2567" width="17.7109375" style="107" customWidth="1"/>
    <col min="2568" max="2568" width="16.28515625" style="107" customWidth="1"/>
    <col min="2569" max="2569" width="14.7109375" style="107" customWidth="1"/>
    <col min="2570" max="2570" width="19.7109375" style="107" customWidth="1"/>
    <col min="2571" max="2571" width="29.85546875" style="107" customWidth="1"/>
    <col min="2572" max="2816" width="9.140625" style="107"/>
    <col min="2817" max="2817" width="3.5703125" style="107" customWidth="1"/>
    <col min="2818" max="2819" width="9.140625" style="107"/>
    <col min="2820" max="2820" width="39.85546875" style="107" customWidth="1"/>
    <col min="2821" max="2821" width="0" style="107" hidden="1" customWidth="1"/>
    <col min="2822" max="2822" width="17.5703125" style="107" customWidth="1"/>
    <col min="2823" max="2823" width="17.7109375" style="107" customWidth="1"/>
    <col min="2824" max="2824" width="16.28515625" style="107" customWidth="1"/>
    <col min="2825" max="2825" width="14.7109375" style="107" customWidth="1"/>
    <col min="2826" max="2826" width="19.7109375" style="107" customWidth="1"/>
    <col min="2827" max="2827" width="29.85546875" style="107" customWidth="1"/>
    <col min="2828" max="3072" width="9.140625" style="107"/>
    <col min="3073" max="3073" width="3.5703125" style="107" customWidth="1"/>
    <col min="3074" max="3075" width="9.140625" style="107"/>
    <col min="3076" max="3076" width="39.85546875" style="107" customWidth="1"/>
    <col min="3077" max="3077" width="0" style="107" hidden="1" customWidth="1"/>
    <col min="3078" max="3078" width="17.5703125" style="107" customWidth="1"/>
    <col min="3079" max="3079" width="17.7109375" style="107" customWidth="1"/>
    <col min="3080" max="3080" width="16.28515625" style="107" customWidth="1"/>
    <col min="3081" max="3081" width="14.7109375" style="107" customWidth="1"/>
    <col min="3082" max="3082" width="19.7109375" style="107" customWidth="1"/>
    <col min="3083" max="3083" width="29.85546875" style="107" customWidth="1"/>
    <col min="3084" max="3328" width="9.140625" style="107"/>
    <col min="3329" max="3329" width="3.5703125" style="107" customWidth="1"/>
    <col min="3330" max="3331" width="9.140625" style="107"/>
    <col min="3332" max="3332" width="39.85546875" style="107" customWidth="1"/>
    <col min="3333" max="3333" width="0" style="107" hidden="1" customWidth="1"/>
    <col min="3334" max="3334" width="17.5703125" style="107" customWidth="1"/>
    <col min="3335" max="3335" width="17.7109375" style="107" customWidth="1"/>
    <col min="3336" max="3336" width="16.28515625" style="107" customWidth="1"/>
    <col min="3337" max="3337" width="14.7109375" style="107" customWidth="1"/>
    <col min="3338" max="3338" width="19.7109375" style="107" customWidth="1"/>
    <col min="3339" max="3339" width="29.85546875" style="107" customWidth="1"/>
    <col min="3340" max="3584" width="9.140625" style="107"/>
    <col min="3585" max="3585" width="3.5703125" style="107" customWidth="1"/>
    <col min="3586" max="3587" width="9.140625" style="107"/>
    <col min="3588" max="3588" width="39.85546875" style="107" customWidth="1"/>
    <col min="3589" max="3589" width="0" style="107" hidden="1" customWidth="1"/>
    <col min="3590" max="3590" width="17.5703125" style="107" customWidth="1"/>
    <col min="3591" max="3591" width="17.7109375" style="107" customWidth="1"/>
    <col min="3592" max="3592" width="16.28515625" style="107" customWidth="1"/>
    <col min="3593" max="3593" width="14.7109375" style="107" customWidth="1"/>
    <col min="3594" max="3594" width="19.7109375" style="107" customWidth="1"/>
    <col min="3595" max="3595" width="29.85546875" style="107" customWidth="1"/>
    <col min="3596" max="3840" width="9.140625" style="107"/>
    <col min="3841" max="3841" width="3.5703125" style="107" customWidth="1"/>
    <col min="3842" max="3843" width="9.140625" style="107"/>
    <col min="3844" max="3844" width="39.85546875" style="107" customWidth="1"/>
    <col min="3845" max="3845" width="0" style="107" hidden="1" customWidth="1"/>
    <col min="3846" max="3846" width="17.5703125" style="107" customWidth="1"/>
    <col min="3847" max="3847" width="17.7109375" style="107" customWidth="1"/>
    <col min="3848" max="3848" width="16.28515625" style="107" customWidth="1"/>
    <col min="3849" max="3849" width="14.7109375" style="107" customWidth="1"/>
    <col min="3850" max="3850" width="19.7109375" style="107" customWidth="1"/>
    <col min="3851" max="3851" width="29.85546875" style="107" customWidth="1"/>
    <col min="3852" max="4096" width="9.140625" style="107"/>
    <col min="4097" max="4097" width="3.5703125" style="107" customWidth="1"/>
    <col min="4098" max="4099" width="9.140625" style="107"/>
    <col min="4100" max="4100" width="39.85546875" style="107" customWidth="1"/>
    <col min="4101" max="4101" width="0" style="107" hidden="1" customWidth="1"/>
    <col min="4102" max="4102" width="17.5703125" style="107" customWidth="1"/>
    <col min="4103" max="4103" width="17.7109375" style="107" customWidth="1"/>
    <col min="4104" max="4104" width="16.28515625" style="107" customWidth="1"/>
    <col min="4105" max="4105" width="14.7109375" style="107" customWidth="1"/>
    <col min="4106" max="4106" width="19.7109375" style="107" customWidth="1"/>
    <col min="4107" max="4107" width="29.85546875" style="107" customWidth="1"/>
    <col min="4108" max="4352" width="9.140625" style="107"/>
    <col min="4353" max="4353" width="3.5703125" style="107" customWidth="1"/>
    <col min="4354" max="4355" width="9.140625" style="107"/>
    <col min="4356" max="4356" width="39.85546875" style="107" customWidth="1"/>
    <col min="4357" max="4357" width="0" style="107" hidden="1" customWidth="1"/>
    <col min="4358" max="4358" width="17.5703125" style="107" customWidth="1"/>
    <col min="4359" max="4359" width="17.7109375" style="107" customWidth="1"/>
    <col min="4360" max="4360" width="16.28515625" style="107" customWidth="1"/>
    <col min="4361" max="4361" width="14.7109375" style="107" customWidth="1"/>
    <col min="4362" max="4362" width="19.7109375" style="107" customWidth="1"/>
    <col min="4363" max="4363" width="29.85546875" style="107" customWidth="1"/>
    <col min="4364" max="4608" width="9.140625" style="107"/>
    <col min="4609" max="4609" width="3.5703125" style="107" customWidth="1"/>
    <col min="4610" max="4611" width="9.140625" style="107"/>
    <col min="4612" max="4612" width="39.85546875" style="107" customWidth="1"/>
    <col min="4613" max="4613" width="0" style="107" hidden="1" customWidth="1"/>
    <col min="4614" max="4614" width="17.5703125" style="107" customWidth="1"/>
    <col min="4615" max="4615" width="17.7109375" style="107" customWidth="1"/>
    <col min="4616" max="4616" width="16.28515625" style="107" customWidth="1"/>
    <col min="4617" max="4617" width="14.7109375" style="107" customWidth="1"/>
    <col min="4618" max="4618" width="19.7109375" style="107" customWidth="1"/>
    <col min="4619" max="4619" width="29.85546875" style="107" customWidth="1"/>
    <col min="4620" max="4864" width="9.140625" style="107"/>
    <col min="4865" max="4865" width="3.5703125" style="107" customWidth="1"/>
    <col min="4866" max="4867" width="9.140625" style="107"/>
    <col min="4868" max="4868" width="39.85546875" style="107" customWidth="1"/>
    <col min="4869" max="4869" width="0" style="107" hidden="1" customWidth="1"/>
    <col min="4870" max="4870" width="17.5703125" style="107" customWidth="1"/>
    <col min="4871" max="4871" width="17.7109375" style="107" customWidth="1"/>
    <col min="4872" max="4872" width="16.28515625" style="107" customWidth="1"/>
    <col min="4873" max="4873" width="14.7109375" style="107" customWidth="1"/>
    <col min="4874" max="4874" width="19.7109375" style="107" customWidth="1"/>
    <col min="4875" max="4875" width="29.85546875" style="107" customWidth="1"/>
    <col min="4876" max="5120" width="9.140625" style="107"/>
    <col min="5121" max="5121" width="3.5703125" style="107" customWidth="1"/>
    <col min="5122" max="5123" width="9.140625" style="107"/>
    <col min="5124" max="5124" width="39.85546875" style="107" customWidth="1"/>
    <col min="5125" max="5125" width="0" style="107" hidden="1" customWidth="1"/>
    <col min="5126" max="5126" width="17.5703125" style="107" customWidth="1"/>
    <col min="5127" max="5127" width="17.7109375" style="107" customWidth="1"/>
    <col min="5128" max="5128" width="16.28515625" style="107" customWidth="1"/>
    <col min="5129" max="5129" width="14.7109375" style="107" customWidth="1"/>
    <col min="5130" max="5130" width="19.7109375" style="107" customWidth="1"/>
    <col min="5131" max="5131" width="29.85546875" style="107" customWidth="1"/>
    <col min="5132" max="5376" width="9.140625" style="107"/>
    <col min="5377" max="5377" width="3.5703125" style="107" customWidth="1"/>
    <col min="5378" max="5379" width="9.140625" style="107"/>
    <col min="5380" max="5380" width="39.85546875" style="107" customWidth="1"/>
    <col min="5381" max="5381" width="0" style="107" hidden="1" customWidth="1"/>
    <col min="5382" max="5382" width="17.5703125" style="107" customWidth="1"/>
    <col min="5383" max="5383" width="17.7109375" style="107" customWidth="1"/>
    <col min="5384" max="5384" width="16.28515625" style="107" customWidth="1"/>
    <col min="5385" max="5385" width="14.7109375" style="107" customWidth="1"/>
    <col min="5386" max="5386" width="19.7109375" style="107" customWidth="1"/>
    <col min="5387" max="5387" width="29.85546875" style="107" customWidth="1"/>
    <col min="5388" max="5632" width="9.140625" style="107"/>
    <col min="5633" max="5633" width="3.5703125" style="107" customWidth="1"/>
    <col min="5634" max="5635" width="9.140625" style="107"/>
    <col min="5636" max="5636" width="39.85546875" style="107" customWidth="1"/>
    <col min="5637" max="5637" width="0" style="107" hidden="1" customWidth="1"/>
    <col min="5638" max="5638" width="17.5703125" style="107" customWidth="1"/>
    <col min="5639" max="5639" width="17.7109375" style="107" customWidth="1"/>
    <col min="5640" max="5640" width="16.28515625" style="107" customWidth="1"/>
    <col min="5641" max="5641" width="14.7109375" style="107" customWidth="1"/>
    <col min="5642" max="5642" width="19.7109375" style="107" customWidth="1"/>
    <col min="5643" max="5643" width="29.85546875" style="107" customWidth="1"/>
    <col min="5644" max="5888" width="9.140625" style="107"/>
    <col min="5889" max="5889" width="3.5703125" style="107" customWidth="1"/>
    <col min="5890" max="5891" width="9.140625" style="107"/>
    <col min="5892" max="5892" width="39.85546875" style="107" customWidth="1"/>
    <col min="5893" max="5893" width="0" style="107" hidden="1" customWidth="1"/>
    <col min="5894" max="5894" width="17.5703125" style="107" customWidth="1"/>
    <col min="5895" max="5895" width="17.7109375" style="107" customWidth="1"/>
    <col min="5896" max="5896" width="16.28515625" style="107" customWidth="1"/>
    <col min="5897" max="5897" width="14.7109375" style="107" customWidth="1"/>
    <col min="5898" max="5898" width="19.7109375" style="107" customWidth="1"/>
    <col min="5899" max="5899" width="29.85546875" style="107" customWidth="1"/>
    <col min="5900" max="6144" width="9.140625" style="107"/>
    <col min="6145" max="6145" width="3.5703125" style="107" customWidth="1"/>
    <col min="6146" max="6147" width="9.140625" style="107"/>
    <col min="6148" max="6148" width="39.85546875" style="107" customWidth="1"/>
    <col min="6149" max="6149" width="0" style="107" hidden="1" customWidth="1"/>
    <col min="6150" max="6150" width="17.5703125" style="107" customWidth="1"/>
    <col min="6151" max="6151" width="17.7109375" style="107" customWidth="1"/>
    <col min="6152" max="6152" width="16.28515625" style="107" customWidth="1"/>
    <col min="6153" max="6153" width="14.7109375" style="107" customWidth="1"/>
    <col min="6154" max="6154" width="19.7109375" style="107" customWidth="1"/>
    <col min="6155" max="6155" width="29.85546875" style="107" customWidth="1"/>
    <col min="6156" max="6400" width="9.140625" style="107"/>
    <col min="6401" max="6401" width="3.5703125" style="107" customWidth="1"/>
    <col min="6402" max="6403" width="9.140625" style="107"/>
    <col min="6404" max="6404" width="39.85546875" style="107" customWidth="1"/>
    <col min="6405" max="6405" width="0" style="107" hidden="1" customWidth="1"/>
    <col min="6406" max="6406" width="17.5703125" style="107" customWidth="1"/>
    <col min="6407" max="6407" width="17.7109375" style="107" customWidth="1"/>
    <col min="6408" max="6408" width="16.28515625" style="107" customWidth="1"/>
    <col min="6409" max="6409" width="14.7109375" style="107" customWidth="1"/>
    <col min="6410" max="6410" width="19.7109375" style="107" customWidth="1"/>
    <col min="6411" max="6411" width="29.85546875" style="107" customWidth="1"/>
    <col min="6412" max="6656" width="9.140625" style="107"/>
    <col min="6657" max="6657" width="3.5703125" style="107" customWidth="1"/>
    <col min="6658" max="6659" width="9.140625" style="107"/>
    <col min="6660" max="6660" width="39.85546875" style="107" customWidth="1"/>
    <col min="6661" max="6661" width="0" style="107" hidden="1" customWidth="1"/>
    <col min="6662" max="6662" width="17.5703125" style="107" customWidth="1"/>
    <col min="6663" max="6663" width="17.7109375" style="107" customWidth="1"/>
    <col min="6664" max="6664" width="16.28515625" style="107" customWidth="1"/>
    <col min="6665" max="6665" width="14.7109375" style="107" customWidth="1"/>
    <col min="6666" max="6666" width="19.7109375" style="107" customWidth="1"/>
    <col min="6667" max="6667" width="29.85546875" style="107" customWidth="1"/>
    <col min="6668" max="6912" width="9.140625" style="107"/>
    <col min="6913" max="6913" width="3.5703125" style="107" customWidth="1"/>
    <col min="6914" max="6915" width="9.140625" style="107"/>
    <col min="6916" max="6916" width="39.85546875" style="107" customWidth="1"/>
    <col min="6917" max="6917" width="0" style="107" hidden="1" customWidth="1"/>
    <col min="6918" max="6918" width="17.5703125" style="107" customWidth="1"/>
    <col min="6919" max="6919" width="17.7109375" style="107" customWidth="1"/>
    <col min="6920" max="6920" width="16.28515625" style="107" customWidth="1"/>
    <col min="6921" max="6921" width="14.7109375" style="107" customWidth="1"/>
    <col min="6922" max="6922" width="19.7109375" style="107" customWidth="1"/>
    <col min="6923" max="6923" width="29.85546875" style="107" customWidth="1"/>
    <col min="6924" max="7168" width="9.140625" style="107"/>
    <col min="7169" max="7169" width="3.5703125" style="107" customWidth="1"/>
    <col min="7170" max="7171" width="9.140625" style="107"/>
    <col min="7172" max="7172" width="39.85546875" style="107" customWidth="1"/>
    <col min="7173" max="7173" width="0" style="107" hidden="1" customWidth="1"/>
    <col min="7174" max="7174" width="17.5703125" style="107" customWidth="1"/>
    <col min="7175" max="7175" width="17.7109375" style="107" customWidth="1"/>
    <col min="7176" max="7176" width="16.28515625" style="107" customWidth="1"/>
    <col min="7177" max="7177" width="14.7109375" style="107" customWidth="1"/>
    <col min="7178" max="7178" width="19.7109375" style="107" customWidth="1"/>
    <col min="7179" max="7179" width="29.85546875" style="107" customWidth="1"/>
    <col min="7180" max="7424" width="9.140625" style="107"/>
    <col min="7425" max="7425" width="3.5703125" style="107" customWidth="1"/>
    <col min="7426" max="7427" width="9.140625" style="107"/>
    <col min="7428" max="7428" width="39.85546875" style="107" customWidth="1"/>
    <col min="7429" max="7429" width="0" style="107" hidden="1" customWidth="1"/>
    <col min="7430" max="7430" width="17.5703125" style="107" customWidth="1"/>
    <col min="7431" max="7431" width="17.7109375" style="107" customWidth="1"/>
    <col min="7432" max="7432" width="16.28515625" style="107" customWidth="1"/>
    <col min="7433" max="7433" width="14.7109375" style="107" customWidth="1"/>
    <col min="7434" max="7434" width="19.7109375" style="107" customWidth="1"/>
    <col min="7435" max="7435" width="29.85546875" style="107" customWidth="1"/>
    <col min="7436" max="7680" width="9.140625" style="107"/>
    <col min="7681" max="7681" width="3.5703125" style="107" customWidth="1"/>
    <col min="7682" max="7683" width="9.140625" style="107"/>
    <col min="7684" max="7684" width="39.85546875" style="107" customWidth="1"/>
    <col min="7685" max="7685" width="0" style="107" hidden="1" customWidth="1"/>
    <col min="7686" max="7686" width="17.5703125" style="107" customWidth="1"/>
    <col min="7687" max="7687" width="17.7109375" style="107" customWidth="1"/>
    <col min="7688" max="7688" width="16.28515625" style="107" customWidth="1"/>
    <col min="7689" max="7689" width="14.7109375" style="107" customWidth="1"/>
    <col min="7690" max="7690" width="19.7109375" style="107" customWidth="1"/>
    <col min="7691" max="7691" width="29.85546875" style="107" customWidth="1"/>
    <col min="7692" max="7936" width="9.140625" style="107"/>
    <col min="7937" max="7937" width="3.5703125" style="107" customWidth="1"/>
    <col min="7938" max="7939" width="9.140625" style="107"/>
    <col min="7940" max="7940" width="39.85546875" style="107" customWidth="1"/>
    <col min="7941" max="7941" width="0" style="107" hidden="1" customWidth="1"/>
    <col min="7942" max="7942" width="17.5703125" style="107" customWidth="1"/>
    <col min="7943" max="7943" width="17.7109375" style="107" customWidth="1"/>
    <col min="7944" max="7944" width="16.28515625" style="107" customWidth="1"/>
    <col min="7945" max="7945" width="14.7109375" style="107" customWidth="1"/>
    <col min="7946" max="7946" width="19.7109375" style="107" customWidth="1"/>
    <col min="7947" max="7947" width="29.85546875" style="107" customWidth="1"/>
    <col min="7948" max="8192" width="9.140625" style="107"/>
    <col min="8193" max="8193" width="3.5703125" style="107" customWidth="1"/>
    <col min="8194" max="8195" width="9.140625" style="107"/>
    <col min="8196" max="8196" width="39.85546875" style="107" customWidth="1"/>
    <col min="8197" max="8197" width="0" style="107" hidden="1" customWidth="1"/>
    <col min="8198" max="8198" width="17.5703125" style="107" customWidth="1"/>
    <col min="8199" max="8199" width="17.7109375" style="107" customWidth="1"/>
    <col min="8200" max="8200" width="16.28515625" style="107" customWidth="1"/>
    <col min="8201" max="8201" width="14.7109375" style="107" customWidth="1"/>
    <col min="8202" max="8202" width="19.7109375" style="107" customWidth="1"/>
    <col min="8203" max="8203" width="29.85546875" style="107" customWidth="1"/>
    <col min="8204" max="8448" width="9.140625" style="107"/>
    <col min="8449" max="8449" width="3.5703125" style="107" customWidth="1"/>
    <col min="8450" max="8451" width="9.140625" style="107"/>
    <col min="8452" max="8452" width="39.85546875" style="107" customWidth="1"/>
    <col min="8453" max="8453" width="0" style="107" hidden="1" customWidth="1"/>
    <col min="8454" max="8454" width="17.5703125" style="107" customWidth="1"/>
    <col min="8455" max="8455" width="17.7109375" style="107" customWidth="1"/>
    <col min="8456" max="8456" width="16.28515625" style="107" customWidth="1"/>
    <col min="8457" max="8457" width="14.7109375" style="107" customWidth="1"/>
    <col min="8458" max="8458" width="19.7109375" style="107" customWidth="1"/>
    <col min="8459" max="8459" width="29.85546875" style="107" customWidth="1"/>
    <col min="8460" max="8704" width="9.140625" style="107"/>
    <col min="8705" max="8705" width="3.5703125" style="107" customWidth="1"/>
    <col min="8706" max="8707" width="9.140625" style="107"/>
    <col min="8708" max="8708" width="39.85546875" style="107" customWidth="1"/>
    <col min="8709" max="8709" width="0" style="107" hidden="1" customWidth="1"/>
    <col min="8710" max="8710" width="17.5703125" style="107" customWidth="1"/>
    <col min="8711" max="8711" width="17.7109375" style="107" customWidth="1"/>
    <col min="8712" max="8712" width="16.28515625" style="107" customWidth="1"/>
    <col min="8713" max="8713" width="14.7109375" style="107" customWidth="1"/>
    <col min="8714" max="8714" width="19.7109375" style="107" customWidth="1"/>
    <col min="8715" max="8715" width="29.85546875" style="107" customWidth="1"/>
    <col min="8716" max="8960" width="9.140625" style="107"/>
    <col min="8961" max="8961" width="3.5703125" style="107" customWidth="1"/>
    <col min="8962" max="8963" width="9.140625" style="107"/>
    <col min="8964" max="8964" width="39.85546875" style="107" customWidth="1"/>
    <col min="8965" max="8965" width="0" style="107" hidden="1" customWidth="1"/>
    <col min="8966" max="8966" width="17.5703125" style="107" customWidth="1"/>
    <col min="8967" max="8967" width="17.7109375" style="107" customWidth="1"/>
    <col min="8968" max="8968" width="16.28515625" style="107" customWidth="1"/>
    <col min="8969" max="8969" width="14.7109375" style="107" customWidth="1"/>
    <col min="8970" max="8970" width="19.7109375" style="107" customWidth="1"/>
    <col min="8971" max="8971" width="29.85546875" style="107" customWidth="1"/>
    <col min="8972" max="9216" width="9.140625" style="107"/>
    <col min="9217" max="9217" width="3.5703125" style="107" customWidth="1"/>
    <col min="9218" max="9219" width="9.140625" style="107"/>
    <col min="9220" max="9220" width="39.85546875" style="107" customWidth="1"/>
    <col min="9221" max="9221" width="0" style="107" hidden="1" customWidth="1"/>
    <col min="9222" max="9222" width="17.5703125" style="107" customWidth="1"/>
    <col min="9223" max="9223" width="17.7109375" style="107" customWidth="1"/>
    <col min="9224" max="9224" width="16.28515625" style="107" customWidth="1"/>
    <col min="9225" max="9225" width="14.7109375" style="107" customWidth="1"/>
    <col min="9226" max="9226" width="19.7109375" style="107" customWidth="1"/>
    <col min="9227" max="9227" width="29.85546875" style="107" customWidth="1"/>
    <col min="9228" max="9472" width="9.140625" style="107"/>
    <col min="9473" max="9473" width="3.5703125" style="107" customWidth="1"/>
    <col min="9474" max="9475" width="9.140625" style="107"/>
    <col min="9476" max="9476" width="39.85546875" style="107" customWidth="1"/>
    <col min="9477" max="9477" width="0" style="107" hidden="1" customWidth="1"/>
    <col min="9478" max="9478" width="17.5703125" style="107" customWidth="1"/>
    <col min="9479" max="9479" width="17.7109375" style="107" customWidth="1"/>
    <col min="9480" max="9480" width="16.28515625" style="107" customWidth="1"/>
    <col min="9481" max="9481" width="14.7109375" style="107" customWidth="1"/>
    <col min="9482" max="9482" width="19.7109375" style="107" customWidth="1"/>
    <col min="9483" max="9483" width="29.85546875" style="107" customWidth="1"/>
    <col min="9484" max="9728" width="9.140625" style="107"/>
    <col min="9729" max="9729" width="3.5703125" style="107" customWidth="1"/>
    <col min="9730" max="9731" width="9.140625" style="107"/>
    <col min="9732" max="9732" width="39.85546875" style="107" customWidth="1"/>
    <col min="9733" max="9733" width="0" style="107" hidden="1" customWidth="1"/>
    <col min="9734" max="9734" width="17.5703125" style="107" customWidth="1"/>
    <col min="9735" max="9735" width="17.7109375" style="107" customWidth="1"/>
    <col min="9736" max="9736" width="16.28515625" style="107" customWidth="1"/>
    <col min="9737" max="9737" width="14.7109375" style="107" customWidth="1"/>
    <col min="9738" max="9738" width="19.7109375" style="107" customWidth="1"/>
    <col min="9739" max="9739" width="29.85546875" style="107" customWidth="1"/>
    <col min="9740" max="9984" width="9.140625" style="107"/>
    <col min="9985" max="9985" width="3.5703125" style="107" customWidth="1"/>
    <col min="9986" max="9987" width="9.140625" style="107"/>
    <col min="9988" max="9988" width="39.85546875" style="107" customWidth="1"/>
    <col min="9989" max="9989" width="0" style="107" hidden="1" customWidth="1"/>
    <col min="9990" max="9990" width="17.5703125" style="107" customWidth="1"/>
    <col min="9991" max="9991" width="17.7109375" style="107" customWidth="1"/>
    <col min="9992" max="9992" width="16.28515625" style="107" customWidth="1"/>
    <col min="9993" max="9993" width="14.7109375" style="107" customWidth="1"/>
    <col min="9994" max="9994" width="19.7109375" style="107" customWidth="1"/>
    <col min="9995" max="9995" width="29.85546875" style="107" customWidth="1"/>
    <col min="9996" max="10240" width="9.140625" style="107"/>
    <col min="10241" max="10241" width="3.5703125" style="107" customWidth="1"/>
    <col min="10242" max="10243" width="9.140625" style="107"/>
    <col min="10244" max="10244" width="39.85546875" style="107" customWidth="1"/>
    <col min="10245" max="10245" width="0" style="107" hidden="1" customWidth="1"/>
    <col min="10246" max="10246" width="17.5703125" style="107" customWidth="1"/>
    <col min="10247" max="10247" width="17.7109375" style="107" customWidth="1"/>
    <col min="10248" max="10248" width="16.28515625" style="107" customWidth="1"/>
    <col min="10249" max="10249" width="14.7109375" style="107" customWidth="1"/>
    <col min="10250" max="10250" width="19.7109375" style="107" customWidth="1"/>
    <col min="10251" max="10251" width="29.85546875" style="107" customWidth="1"/>
    <col min="10252" max="10496" width="9.140625" style="107"/>
    <col min="10497" max="10497" width="3.5703125" style="107" customWidth="1"/>
    <col min="10498" max="10499" width="9.140625" style="107"/>
    <col min="10500" max="10500" width="39.85546875" style="107" customWidth="1"/>
    <col min="10501" max="10501" width="0" style="107" hidden="1" customWidth="1"/>
    <col min="10502" max="10502" width="17.5703125" style="107" customWidth="1"/>
    <col min="10503" max="10503" width="17.7109375" style="107" customWidth="1"/>
    <col min="10504" max="10504" width="16.28515625" style="107" customWidth="1"/>
    <col min="10505" max="10505" width="14.7109375" style="107" customWidth="1"/>
    <col min="10506" max="10506" width="19.7109375" style="107" customWidth="1"/>
    <col min="10507" max="10507" width="29.85546875" style="107" customWidth="1"/>
    <col min="10508" max="10752" width="9.140625" style="107"/>
    <col min="10753" max="10753" width="3.5703125" style="107" customWidth="1"/>
    <col min="10754" max="10755" width="9.140625" style="107"/>
    <col min="10756" max="10756" width="39.85546875" style="107" customWidth="1"/>
    <col min="10757" max="10757" width="0" style="107" hidden="1" customWidth="1"/>
    <col min="10758" max="10758" width="17.5703125" style="107" customWidth="1"/>
    <col min="10759" max="10759" width="17.7109375" style="107" customWidth="1"/>
    <col min="10760" max="10760" width="16.28515625" style="107" customWidth="1"/>
    <col min="10761" max="10761" width="14.7109375" style="107" customWidth="1"/>
    <col min="10762" max="10762" width="19.7109375" style="107" customWidth="1"/>
    <col min="10763" max="10763" width="29.85546875" style="107" customWidth="1"/>
    <col min="10764" max="11008" width="9.140625" style="107"/>
    <col min="11009" max="11009" width="3.5703125" style="107" customWidth="1"/>
    <col min="11010" max="11011" width="9.140625" style="107"/>
    <col min="11012" max="11012" width="39.85546875" style="107" customWidth="1"/>
    <col min="11013" max="11013" width="0" style="107" hidden="1" customWidth="1"/>
    <col min="11014" max="11014" width="17.5703125" style="107" customWidth="1"/>
    <col min="11015" max="11015" width="17.7109375" style="107" customWidth="1"/>
    <col min="11016" max="11016" width="16.28515625" style="107" customWidth="1"/>
    <col min="11017" max="11017" width="14.7109375" style="107" customWidth="1"/>
    <col min="11018" max="11018" width="19.7109375" style="107" customWidth="1"/>
    <col min="11019" max="11019" width="29.85546875" style="107" customWidth="1"/>
    <col min="11020" max="11264" width="9.140625" style="107"/>
    <col min="11265" max="11265" width="3.5703125" style="107" customWidth="1"/>
    <col min="11266" max="11267" width="9.140625" style="107"/>
    <col min="11268" max="11268" width="39.85546875" style="107" customWidth="1"/>
    <col min="11269" max="11269" width="0" style="107" hidden="1" customWidth="1"/>
    <col min="11270" max="11270" width="17.5703125" style="107" customWidth="1"/>
    <col min="11271" max="11271" width="17.7109375" style="107" customWidth="1"/>
    <col min="11272" max="11272" width="16.28515625" style="107" customWidth="1"/>
    <col min="11273" max="11273" width="14.7109375" style="107" customWidth="1"/>
    <col min="11274" max="11274" width="19.7109375" style="107" customWidth="1"/>
    <col min="11275" max="11275" width="29.85546875" style="107" customWidth="1"/>
    <col min="11276" max="11520" width="9.140625" style="107"/>
    <col min="11521" max="11521" width="3.5703125" style="107" customWidth="1"/>
    <col min="11522" max="11523" width="9.140625" style="107"/>
    <col min="11524" max="11524" width="39.85546875" style="107" customWidth="1"/>
    <col min="11525" max="11525" width="0" style="107" hidden="1" customWidth="1"/>
    <col min="11526" max="11526" width="17.5703125" style="107" customWidth="1"/>
    <col min="11527" max="11527" width="17.7109375" style="107" customWidth="1"/>
    <col min="11528" max="11528" width="16.28515625" style="107" customWidth="1"/>
    <col min="11529" max="11529" width="14.7109375" style="107" customWidth="1"/>
    <col min="11530" max="11530" width="19.7109375" style="107" customWidth="1"/>
    <col min="11531" max="11531" width="29.85546875" style="107" customWidth="1"/>
    <col min="11532" max="11776" width="9.140625" style="107"/>
    <col min="11777" max="11777" width="3.5703125" style="107" customWidth="1"/>
    <col min="11778" max="11779" width="9.140625" style="107"/>
    <col min="11780" max="11780" width="39.85546875" style="107" customWidth="1"/>
    <col min="11781" max="11781" width="0" style="107" hidden="1" customWidth="1"/>
    <col min="11782" max="11782" width="17.5703125" style="107" customWidth="1"/>
    <col min="11783" max="11783" width="17.7109375" style="107" customWidth="1"/>
    <col min="11784" max="11784" width="16.28515625" style="107" customWidth="1"/>
    <col min="11785" max="11785" width="14.7109375" style="107" customWidth="1"/>
    <col min="11786" max="11786" width="19.7109375" style="107" customWidth="1"/>
    <col min="11787" max="11787" width="29.85546875" style="107" customWidth="1"/>
    <col min="11788" max="12032" width="9.140625" style="107"/>
    <col min="12033" max="12033" width="3.5703125" style="107" customWidth="1"/>
    <col min="12034" max="12035" width="9.140625" style="107"/>
    <col min="12036" max="12036" width="39.85546875" style="107" customWidth="1"/>
    <col min="12037" max="12037" width="0" style="107" hidden="1" customWidth="1"/>
    <col min="12038" max="12038" width="17.5703125" style="107" customWidth="1"/>
    <col min="12039" max="12039" width="17.7109375" style="107" customWidth="1"/>
    <col min="12040" max="12040" width="16.28515625" style="107" customWidth="1"/>
    <col min="12041" max="12041" width="14.7109375" style="107" customWidth="1"/>
    <col min="12042" max="12042" width="19.7109375" style="107" customWidth="1"/>
    <col min="12043" max="12043" width="29.85546875" style="107" customWidth="1"/>
    <col min="12044" max="12288" width="9.140625" style="107"/>
    <col min="12289" max="12289" width="3.5703125" style="107" customWidth="1"/>
    <col min="12290" max="12291" width="9.140625" style="107"/>
    <col min="12292" max="12292" width="39.85546875" style="107" customWidth="1"/>
    <col min="12293" max="12293" width="0" style="107" hidden="1" customWidth="1"/>
    <col min="12294" max="12294" width="17.5703125" style="107" customWidth="1"/>
    <col min="12295" max="12295" width="17.7109375" style="107" customWidth="1"/>
    <col min="12296" max="12296" width="16.28515625" style="107" customWidth="1"/>
    <col min="12297" max="12297" width="14.7109375" style="107" customWidth="1"/>
    <col min="12298" max="12298" width="19.7109375" style="107" customWidth="1"/>
    <col min="12299" max="12299" width="29.85546875" style="107" customWidth="1"/>
    <col min="12300" max="12544" width="9.140625" style="107"/>
    <col min="12545" max="12545" width="3.5703125" style="107" customWidth="1"/>
    <col min="12546" max="12547" width="9.140625" style="107"/>
    <col min="12548" max="12548" width="39.85546875" style="107" customWidth="1"/>
    <col min="12549" max="12549" width="0" style="107" hidden="1" customWidth="1"/>
    <col min="12550" max="12550" width="17.5703125" style="107" customWidth="1"/>
    <col min="12551" max="12551" width="17.7109375" style="107" customWidth="1"/>
    <col min="12552" max="12552" width="16.28515625" style="107" customWidth="1"/>
    <col min="12553" max="12553" width="14.7109375" style="107" customWidth="1"/>
    <col min="12554" max="12554" width="19.7109375" style="107" customWidth="1"/>
    <col min="12555" max="12555" width="29.85546875" style="107" customWidth="1"/>
    <col min="12556" max="12800" width="9.140625" style="107"/>
    <col min="12801" max="12801" width="3.5703125" style="107" customWidth="1"/>
    <col min="12802" max="12803" width="9.140625" style="107"/>
    <col min="12804" max="12804" width="39.85546875" style="107" customWidth="1"/>
    <col min="12805" max="12805" width="0" style="107" hidden="1" customWidth="1"/>
    <col min="12806" max="12806" width="17.5703125" style="107" customWidth="1"/>
    <col min="12807" max="12807" width="17.7109375" style="107" customWidth="1"/>
    <col min="12808" max="12808" width="16.28515625" style="107" customWidth="1"/>
    <col min="12809" max="12809" width="14.7109375" style="107" customWidth="1"/>
    <col min="12810" max="12810" width="19.7109375" style="107" customWidth="1"/>
    <col min="12811" max="12811" width="29.85546875" style="107" customWidth="1"/>
    <col min="12812" max="13056" width="9.140625" style="107"/>
    <col min="13057" max="13057" width="3.5703125" style="107" customWidth="1"/>
    <col min="13058" max="13059" width="9.140625" style="107"/>
    <col min="13060" max="13060" width="39.85546875" style="107" customWidth="1"/>
    <col min="13061" max="13061" width="0" style="107" hidden="1" customWidth="1"/>
    <col min="13062" max="13062" width="17.5703125" style="107" customWidth="1"/>
    <col min="13063" max="13063" width="17.7109375" style="107" customWidth="1"/>
    <col min="13064" max="13064" width="16.28515625" style="107" customWidth="1"/>
    <col min="13065" max="13065" width="14.7109375" style="107" customWidth="1"/>
    <col min="13066" max="13066" width="19.7109375" style="107" customWidth="1"/>
    <col min="13067" max="13067" width="29.85546875" style="107" customWidth="1"/>
    <col min="13068" max="13312" width="9.140625" style="107"/>
    <col min="13313" max="13313" width="3.5703125" style="107" customWidth="1"/>
    <col min="13314" max="13315" width="9.140625" style="107"/>
    <col min="13316" max="13316" width="39.85546875" style="107" customWidth="1"/>
    <col min="13317" max="13317" width="0" style="107" hidden="1" customWidth="1"/>
    <col min="13318" max="13318" width="17.5703125" style="107" customWidth="1"/>
    <col min="13319" max="13319" width="17.7109375" style="107" customWidth="1"/>
    <col min="13320" max="13320" width="16.28515625" style="107" customWidth="1"/>
    <col min="13321" max="13321" width="14.7109375" style="107" customWidth="1"/>
    <col min="13322" max="13322" width="19.7109375" style="107" customWidth="1"/>
    <col min="13323" max="13323" width="29.85546875" style="107" customWidth="1"/>
    <col min="13324" max="13568" width="9.140625" style="107"/>
    <col min="13569" max="13569" width="3.5703125" style="107" customWidth="1"/>
    <col min="13570" max="13571" width="9.140625" style="107"/>
    <col min="13572" max="13572" width="39.85546875" style="107" customWidth="1"/>
    <col min="13573" max="13573" width="0" style="107" hidden="1" customWidth="1"/>
    <col min="13574" max="13574" width="17.5703125" style="107" customWidth="1"/>
    <col min="13575" max="13575" width="17.7109375" style="107" customWidth="1"/>
    <col min="13576" max="13576" width="16.28515625" style="107" customWidth="1"/>
    <col min="13577" max="13577" width="14.7109375" style="107" customWidth="1"/>
    <col min="13578" max="13578" width="19.7109375" style="107" customWidth="1"/>
    <col min="13579" max="13579" width="29.85546875" style="107" customWidth="1"/>
    <col min="13580" max="13824" width="9.140625" style="107"/>
    <col min="13825" max="13825" width="3.5703125" style="107" customWidth="1"/>
    <col min="13826" max="13827" width="9.140625" style="107"/>
    <col min="13828" max="13828" width="39.85546875" style="107" customWidth="1"/>
    <col min="13829" max="13829" width="0" style="107" hidden="1" customWidth="1"/>
    <col min="13830" max="13830" width="17.5703125" style="107" customWidth="1"/>
    <col min="13831" max="13831" width="17.7109375" style="107" customWidth="1"/>
    <col min="13832" max="13832" width="16.28515625" style="107" customWidth="1"/>
    <col min="13833" max="13833" width="14.7109375" style="107" customWidth="1"/>
    <col min="13834" max="13834" width="19.7109375" style="107" customWidth="1"/>
    <col min="13835" max="13835" width="29.85546875" style="107" customWidth="1"/>
    <col min="13836" max="14080" width="9.140625" style="107"/>
    <col min="14081" max="14081" width="3.5703125" style="107" customWidth="1"/>
    <col min="14082" max="14083" width="9.140625" style="107"/>
    <col min="14084" max="14084" width="39.85546875" style="107" customWidth="1"/>
    <col min="14085" max="14085" width="0" style="107" hidden="1" customWidth="1"/>
    <col min="14086" max="14086" width="17.5703125" style="107" customWidth="1"/>
    <col min="14087" max="14087" width="17.7109375" style="107" customWidth="1"/>
    <col min="14088" max="14088" width="16.28515625" style="107" customWidth="1"/>
    <col min="14089" max="14089" width="14.7109375" style="107" customWidth="1"/>
    <col min="14090" max="14090" width="19.7109375" style="107" customWidth="1"/>
    <col min="14091" max="14091" width="29.85546875" style="107" customWidth="1"/>
    <col min="14092" max="14336" width="9.140625" style="107"/>
    <col min="14337" max="14337" width="3.5703125" style="107" customWidth="1"/>
    <col min="14338" max="14339" width="9.140625" style="107"/>
    <col min="14340" max="14340" width="39.85546875" style="107" customWidth="1"/>
    <col min="14341" max="14341" width="0" style="107" hidden="1" customWidth="1"/>
    <col min="14342" max="14342" width="17.5703125" style="107" customWidth="1"/>
    <col min="14343" max="14343" width="17.7109375" style="107" customWidth="1"/>
    <col min="14344" max="14344" width="16.28515625" style="107" customWidth="1"/>
    <col min="14345" max="14345" width="14.7109375" style="107" customWidth="1"/>
    <col min="14346" max="14346" width="19.7109375" style="107" customWidth="1"/>
    <col min="14347" max="14347" width="29.85546875" style="107" customWidth="1"/>
    <col min="14348" max="14592" width="9.140625" style="107"/>
    <col min="14593" max="14593" width="3.5703125" style="107" customWidth="1"/>
    <col min="14594" max="14595" width="9.140625" style="107"/>
    <col min="14596" max="14596" width="39.85546875" style="107" customWidth="1"/>
    <col min="14597" max="14597" width="0" style="107" hidden="1" customWidth="1"/>
    <col min="14598" max="14598" width="17.5703125" style="107" customWidth="1"/>
    <col min="14599" max="14599" width="17.7109375" style="107" customWidth="1"/>
    <col min="14600" max="14600" width="16.28515625" style="107" customWidth="1"/>
    <col min="14601" max="14601" width="14.7109375" style="107" customWidth="1"/>
    <col min="14602" max="14602" width="19.7109375" style="107" customWidth="1"/>
    <col min="14603" max="14603" width="29.85546875" style="107" customWidth="1"/>
    <col min="14604" max="14848" width="9.140625" style="107"/>
    <col min="14849" max="14849" width="3.5703125" style="107" customWidth="1"/>
    <col min="14850" max="14851" width="9.140625" style="107"/>
    <col min="14852" max="14852" width="39.85546875" style="107" customWidth="1"/>
    <col min="14853" max="14853" width="0" style="107" hidden="1" customWidth="1"/>
    <col min="14854" max="14854" width="17.5703125" style="107" customWidth="1"/>
    <col min="14855" max="14855" width="17.7109375" style="107" customWidth="1"/>
    <col min="14856" max="14856" width="16.28515625" style="107" customWidth="1"/>
    <col min="14857" max="14857" width="14.7109375" style="107" customWidth="1"/>
    <col min="14858" max="14858" width="19.7109375" style="107" customWidth="1"/>
    <col min="14859" max="14859" width="29.85546875" style="107" customWidth="1"/>
    <col min="14860" max="15104" width="9.140625" style="107"/>
    <col min="15105" max="15105" width="3.5703125" style="107" customWidth="1"/>
    <col min="15106" max="15107" width="9.140625" style="107"/>
    <col min="15108" max="15108" width="39.85546875" style="107" customWidth="1"/>
    <col min="15109" max="15109" width="0" style="107" hidden="1" customWidth="1"/>
    <col min="15110" max="15110" width="17.5703125" style="107" customWidth="1"/>
    <col min="15111" max="15111" width="17.7109375" style="107" customWidth="1"/>
    <col min="15112" max="15112" width="16.28515625" style="107" customWidth="1"/>
    <col min="15113" max="15113" width="14.7109375" style="107" customWidth="1"/>
    <col min="15114" max="15114" width="19.7109375" style="107" customWidth="1"/>
    <col min="15115" max="15115" width="29.85546875" style="107" customWidth="1"/>
    <col min="15116" max="15360" width="9.140625" style="107"/>
    <col min="15361" max="15361" width="3.5703125" style="107" customWidth="1"/>
    <col min="15362" max="15363" width="9.140625" style="107"/>
    <col min="15364" max="15364" width="39.85546875" style="107" customWidth="1"/>
    <col min="15365" max="15365" width="0" style="107" hidden="1" customWidth="1"/>
    <col min="15366" max="15366" width="17.5703125" style="107" customWidth="1"/>
    <col min="15367" max="15367" width="17.7109375" style="107" customWidth="1"/>
    <col min="15368" max="15368" width="16.28515625" style="107" customWidth="1"/>
    <col min="15369" max="15369" width="14.7109375" style="107" customWidth="1"/>
    <col min="15370" max="15370" width="19.7109375" style="107" customWidth="1"/>
    <col min="15371" max="15371" width="29.85546875" style="107" customWidth="1"/>
    <col min="15372" max="15616" width="9.140625" style="107"/>
    <col min="15617" max="15617" width="3.5703125" style="107" customWidth="1"/>
    <col min="15618" max="15619" width="9.140625" style="107"/>
    <col min="15620" max="15620" width="39.85546875" style="107" customWidth="1"/>
    <col min="15621" max="15621" width="0" style="107" hidden="1" customWidth="1"/>
    <col min="15622" max="15622" width="17.5703125" style="107" customWidth="1"/>
    <col min="15623" max="15623" width="17.7109375" style="107" customWidth="1"/>
    <col min="15624" max="15624" width="16.28515625" style="107" customWidth="1"/>
    <col min="15625" max="15625" width="14.7109375" style="107" customWidth="1"/>
    <col min="15626" max="15626" width="19.7109375" style="107" customWidth="1"/>
    <col min="15627" max="15627" width="29.85546875" style="107" customWidth="1"/>
    <col min="15628" max="15872" width="9.140625" style="107"/>
    <col min="15873" max="15873" width="3.5703125" style="107" customWidth="1"/>
    <col min="15874" max="15875" width="9.140625" style="107"/>
    <col min="15876" max="15876" width="39.85546875" style="107" customWidth="1"/>
    <col min="15877" max="15877" width="0" style="107" hidden="1" customWidth="1"/>
    <col min="15878" max="15878" width="17.5703125" style="107" customWidth="1"/>
    <col min="15879" max="15879" width="17.7109375" style="107" customWidth="1"/>
    <col min="15880" max="15880" width="16.28515625" style="107" customWidth="1"/>
    <col min="15881" max="15881" width="14.7109375" style="107" customWidth="1"/>
    <col min="15882" max="15882" width="19.7109375" style="107" customWidth="1"/>
    <col min="15883" max="15883" width="29.85546875" style="107" customWidth="1"/>
    <col min="15884" max="16128" width="9.140625" style="107"/>
    <col min="16129" max="16129" width="3.5703125" style="107" customWidth="1"/>
    <col min="16130" max="16131" width="9.140625" style="107"/>
    <col min="16132" max="16132" width="39.85546875" style="107" customWidth="1"/>
    <col min="16133" max="16133" width="0" style="107" hidden="1" customWidth="1"/>
    <col min="16134" max="16134" width="17.5703125" style="107" customWidth="1"/>
    <col min="16135" max="16135" width="17.7109375" style="107" customWidth="1"/>
    <col min="16136" max="16136" width="16.28515625" style="107" customWidth="1"/>
    <col min="16137" max="16137" width="14.7109375" style="107" customWidth="1"/>
    <col min="16138" max="16138" width="19.7109375" style="107" customWidth="1"/>
    <col min="16139" max="16139" width="29.85546875" style="107" customWidth="1"/>
    <col min="16140" max="16384" width="9.140625" style="107"/>
  </cols>
  <sheetData>
    <row r="1" spans="1:10" ht="136.5" customHeight="1">
      <c r="A1" s="182"/>
      <c r="B1" s="182"/>
      <c r="C1" s="182"/>
      <c r="D1" s="182"/>
      <c r="E1" s="182"/>
      <c r="F1" s="261" t="s">
        <v>440</v>
      </c>
      <c r="G1" s="261"/>
      <c r="H1" s="261"/>
      <c r="I1" s="261"/>
      <c r="J1" s="182"/>
    </row>
    <row r="2" spans="1:10" ht="19.5" customHeight="1">
      <c r="A2" s="262" t="s">
        <v>318</v>
      </c>
      <c r="B2" s="262"/>
      <c r="C2" s="262"/>
      <c r="D2" s="262"/>
      <c r="E2" s="262"/>
      <c r="F2" s="262"/>
      <c r="G2" s="262"/>
      <c r="H2" s="262"/>
      <c r="I2" s="262"/>
      <c r="J2" s="182"/>
    </row>
    <row r="3" spans="1:10" ht="42" customHeight="1">
      <c r="A3" s="263" t="s">
        <v>441</v>
      </c>
      <c r="B3" s="263"/>
      <c r="C3" s="263"/>
      <c r="D3" s="263"/>
      <c r="E3" s="263"/>
      <c r="F3" s="263"/>
      <c r="G3" s="263"/>
      <c r="H3" s="263"/>
      <c r="I3" s="263"/>
      <c r="J3" s="182"/>
    </row>
    <row r="4" spans="1:10" ht="8.25" customHeight="1">
      <c r="B4" s="62"/>
      <c r="C4" s="62"/>
      <c r="D4" s="62"/>
      <c r="E4" s="62"/>
    </row>
    <row r="5" spans="1:10" ht="16.5" customHeight="1">
      <c r="B5" s="62"/>
      <c r="C5" s="62"/>
      <c r="D5" s="62"/>
      <c r="E5" s="62"/>
      <c r="H5" s="264" t="s">
        <v>263</v>
      </c>
      <c r="I5" s="264"/>
      <c r="J5" s="183"/>
    </row>
    <row r="6" spans="1:10" ht="58.9" customHeight="1">
      <c r="A6" s="184" t="s">
        <v>319</v>
      </c>
      <c r="B6" s="231" t="s">
        <v>320</v>
      </c>
      <c r="C6" s="231"/>
      <c r="D6" s="231"/>
      <c r="E6" s="231"/>
      <c r="F6" s="64" t="s">
        <v>321</v>
      </c>
      <c r="G6" s="64" t="s">
        <v>180</v>
      </c>
      <c r="H6" s="185" t="s">
        <v>282</v>
      </c>
      <c r="I6" s="64" t="s">
        <v>322</v>
      </c>
      <c r="J6" s="186"/>
    </row>
    <row r="7" spans="1:10" ht="48" customHeight="1">
      <c r="A7" s="203">
        <v>1</v>
      </c>
      <c r="B7" s="260" t="s">
        <v>374</v>
      </c>
      <c r="C7" s="260"/>
      <c r="D7" s="260"/>
      <c r="E7" s="193"/>
      <c r="F7" s="196">
        <v>4334088</v>
      </c>
      <c r="G7" s="196">
        <v>4325152.3600000003</v>
      </c>
      <c r="H7" s="198">
        <f t="shared" ref="H7:H9" si="0">G7-F7</f>
        <v>-8935.6399999996647</v>
      </c>
      <c r="I7" s="194">
        <f t="shared" ref="I7:I9" si="1">G7/F7*100</f>
        <v>99.793828828579407</v>
      </c>
      <c r="J7" s="186"/>
    </row>
    <row r="8" spans="1:10" ht="42.75" customHeight="1">
      <c r="A8" s="203">
        <v>2</v>
      </c>
      <c r="B8" s="260" t="s">
        <v>375</v>
      </c>
      <c r="C8" s="260"/>
      <c r="D8" s="260"/>
      <c r="E8" s="193"/>
      <c r="F8" s="196">
        <v>383300</v>
      </c>
      <c r="G8" s="196">
        <v>380821</v>
      </c>
      <c r="H8" s="198">
        <f t="shared" si="0"/>
        <v>-2479</v>
      </c>
      <c r="I8" s="194">
        <f t="shared" si="1"/>
        <v>99.353248108531176</v>
      </c>
      <c r="J8" s="186"/>
    </row>
    <row r="9" spans="1:10" ht="44.25" customHeight="1">
      <c r="A9" s="203">
        <v>4</v>
      </c>
      <c r="B9" s="260" t="s">
        <v>376</v>
      </c>
      <c r="C9" s="260"/>
      <c r="D9" s="260"/>
      <c r="E9" s="193"/>
      <c r="F9" s="196">
        <v>123060</v>
      </c>
      <c r="G9" s="196">
        <v>123059.44</v>
      </c>
      <c r="H9" s="198">
        <f t="shared" si="0"/>
        <v>-0.55999999999767169</v>
      </c>
      <c r="I9" s="195">
        <f t="shared" si="1"/>
        <v>99.999544937428894</v>
      </c>
      <c r="J9" s="186"/>
    </row>
    <row r="10" spans="1:10" ht="77.25" customHeight="1">
      <c r="A10" s="203">
        <v>6</v>
      </c>
      <c r="B10" s="259" t="s">
        <v>377</v>
      </c>
      <c r="C10" s="259"/>
      <c r="D10" s="259"/>
      <c r="E10" s="79"/>
      <c r="F10" s="200">
        <v>2917846</v>
      </c>
      <c r="G10" s="198">
        <v>2881657.05</v>
      </c>
      <c r="H10" s="198">
        <f>G10-F10</f>
        <v>-36188.950000000186</v>
      </c>
      <c r="I10" s="195">
        <f>G10/F10*100</f>
        <v>98.759737491286373</v>
      </c>
      <c r="J10" s="189"/>
    </row>
    <row r="11" spans="1:10" ht="42" customHeight="1">
      <c r="A11" s="203">
        <v>8</v>
      </c>
      <c r="B11" s="259" t="s">
        <v>378</v>
      </c>
      <c r="C11" s="259"/>
      <c r="D11" s="259"/>
      <c r="E11" s="187"/>
      <c r="F11" s="200">
        <v>2808183.92</v>
      </c>
      <c r="G11" s="198">
        <v>2617812.4</v>
      </c>
      <c r="H11" s="198">
        <f t="shared" ref="H11:H14" si="2">G11-F11</f>
        <v>-190371.52000000002</v>
      </c>
      <c r="I11" s="195">
        <f t="shared" ref="I11:I14" si="3">G11/F11*100</f>
        <v>93.220831490267926</v>
      </c>
      <c r="J11" s="189"/>
    </row>
    <row r="12" spans="1:10" ht="57.75" customHeight="1">
      <c r="A12" s="203">
        <v>9</v>
      </c>
      <c r="B12" s="259" t="s">
        <v>379</v>
      </c>
      <c r="C12" s="259"/>
      <c r="D12" s="259"/>
      <c r="E12" s="187"/>
      <c r="F12" s="200">
        <v>200000</v>
      </c>
      <c r="G12" s="198">
        <v>20000</v>
      </c>
      <c r="H12" s="198">
        <f t="shared" si="2"/>
        <v>-180000</v>
      </c>
      <c r="I12" s="195">
        <f t="shared" si="3"/>
        <v>10</v>
      </c>
      <c r="J12" s="189"/>
    </row>
    <row r="13" spans="1:10" ht="95.25" customHeight="1">
      <c r="A13" s="203">
        <v>10</v>
      </c>
      <c r="B13" s="259" t="s">
        <v>380</v>
      </c>
      <c r="C13" s="259"/>
      <c r="D13" s="259"/>
      <c r="E13" s="187"/>
      <c r="F13" s="200">
        <v>32620</v>
      </c>
      <c r="G13" s="198">
        <v>32080.68</v>
      </c>
      <c r="H13" s="198">
        <f t="shared" ref="H13" si="4">G13-F13</f>
        <v>-539.31999999999971</v>
      </c>
      <c r="I13" s="195">
        <f t="shared" ref="I13" si="5">G13/F13*100</f>
        <v>98.346658491722877</v>
      </c>
      <c r="J13" s="189"/>
    </row>
    <row r="14" spans="1:10" ht="25.5" customHeight="1">
      <c r="A14" s="203">
        <v>11</v>
      </c>
      <c r="B14" s="259" t="s">
        <v>381</v>
      </c>
      <c r="C14" s="259"/>
      <c r="D14" s="259"/>
      <c r="E14" s="187"/>
      <c r="F14" s="199">
        <v>1017129</v>
      </c>
      <c r="G14" s="197">
        <v>896078.14</v>
      </c>
      <c r="H14" s="202">
        <f t="shared" si="2"/>
        <v>-121050.85999999999</v>
      </c>
      <c r="I14" s="194">
        <f t="shared" si="3"/>
        <v>88.098770165829507</v>
      </c>
      <c r="J14" s="189"/>
    </row>
    <row r="15" spans="1:10" ht="30" customHeight="1">
      <c r="A15" s="183"/>
      <c r="B15" s="265" t="s">
        <v>323</v>
      </c>
      <c r="C15" s="265"/>
      <c r="D15" s="265"/>
      <c r="E15" s="265"/>
      <c r="F15" s="190">
        <f>SUM(F7:F14)</f>
        <v>11816226.92</v>
      </c>
      <c r="G15" s="190">
        <f>SUM(G7:G14)</f>
        <v>11276661.07</v>
      </c>
      <c r="H15" s="201">
        <f>G15-F15</f>
        <v>-539565.84999999963</v>
      </c>
      <c r="I15" s="188">
        <f>G15/F15*100</f>
        <v>95.433687473564532</v>
      </c>
      <c r="J15" s="191"/>
    </row>
    <row r="16" spans="1:10">
      <c r="B16" s="192"/>
      <c r="C16" s="192"/>
      <c r="D16" s="192"/>
      <c r="E16" s="192"/>
    </row>
    <row r="17" spans="1:9" ht="12.75" customHeight="1">
      <c r="A17" s="241" t="s">
        <v>173</v>
      </c>
      <c r="B17" s="241"/>
      <c r="C17" s="241"/>
      <c r="D17" s="241"/>
      <c r="E17" s="241"/>
      <c r="F17" s="163"/>
      <c r="G17" s="163"/>
      <c r="H17" s="163"/>
      <c r="I17" s="163"/>
    </row>
    <row r="18" spans="1:9" ht="10.5" customHeight="1">
      <c r="A18" s="241"/>
      <c r="B18" s="241"/>
      <c r="C18" s="241"/>
      <c r="D18" s="241"/>
      <c r="E18" s="241"/>
      <c r="F18" s="61"/>
      <c r="G18" s="163"/>
      <c r="H18" s="163"/>
      <c r="I18" s="163"/>
    </row>
    <row r="19" spans="1:9" ht="20.85" customHeight="1">
      <c r="A19" s="241"/>
      <c r="B19" s="241"/>
      <c r="C19" s="241"/>
      <c r="D19" s="241"/>
      <c r="E19" s="241"/>
      <c r="F19" s="61"/>
      <c r="G19" s="266" t="s">
        <v>174</v>
      </c>
      <c r="H19" s="266"/>
      <c r="I19" s="266"/>
    </row>
  </sheetData>
  <sheetProtection selectLockedCells="1" selectUnlockedCells="1"/>
  <mergeCells count="16">
    <mergeCell ref="B13:D13"/>
    <mergeCell ref="B10:D10"/>
    <mergeCell ref="B15:E15"/>
    <mergeCell ref="A17:E19"/>
    <mergeCell ref="G19:I19"/>
    <mergeCell ref="B11:D11"/>
    <mergeCell ref="B12:D12"/>
    <mergeCell ref="B14:D14"/>
    <mergeCell ref="B9:D9"/>
    <mergeCell ref="B8:D8"/>
    <mergeCell ref="B7:D7"/>
    <mergeCell ref="F1:I1"/>
    <mergeCell ref="A2:I2"/>
    <mergeCell ref="A3:I3"/>
    <mergeCell ref="H5:I5"/>
    <mergeCell ref="B6:E6"/>
  </mergeCells>
  <pageMargins left="0.98425196850393704" right="0.39370078740157483" top="0.39370078740157483" bottom="0.19685039370078741" header="0.51181102362204722" footer="0.5118110236220472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1 доходы</vt:lpstr>
      <vt:lpstr>2 источн</vt:lpstr>
      <vt:lpstr>3 расходы</vt:lpstr>
      <vt:lpstr>прил. 4</vt:lpstr>
      <vt:lpstr>Прил 5 МЦП</vt:lpstr>
      <vt:lpstr>'прил. 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OnE</cp:lastModifiedBy>
  <cp:lastPrinted>2018-03-15T07:25:48Z</cp:lastPrinted>
  <dcterms:created xsi:type="dcterms:W3CDTF">2015-03-11T13:15:16Z</dcterms:created>
  <dcterms:modified xsi:type="dcterms:W3CDTF">2018-03-15T07:38:38Z</dcterms:modified>
</cp:coreProperties>
</file>